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Gaia-sv2018\free\庶務係\県 市町村課\経営比較分析表\R0601公営企業に係る「経営比較分析表」\"/>
    </mc:Choice>
  </mc:AlternateContent>
  <xr:revisionPtr revIDLastSave="0" documentId="13_ncr:1_{E9AA298A-667A-4A40-A204-2F45296F76ED}" xr6:coauthVersionLast="47" xr6:coauthVersionMax="47" xr10:uidLastSave="{00000000-0000-0000-0000-000000000000}"/>
  <workbookProtection workbookAlgorithmName="SHA-512" workbookHashValue="uExKjY9uVXFsrdd+0zjl1cFb4AXO8/N1FSBr3K3hbZN2EgrAM7pasyU5fcbMmDwikoqd1Hk01eBdrIoUWhxboA==" workbookSaltValue="epvLQgt2hxICdUGjHjAxQw==" workbookSpinCount="100000" lockStructure="1"/>
  <bookViews>
    <workbookView xWindow="1515" yWindow="2595" windowWidth="24735" windowHeight="1210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W10" i="4"/>
  <c r="BB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<sst xmlns="http://schemas.openxmlformats.org/spreadsheetml/2006/main" count="236" uniqueCount="121">
  <si>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</si>
  <si>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</si>
  <si>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</si>
  <si>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</si>
  <si>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</si>
  <si>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</si>
  <si>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</si>
  <si>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</si>
  <si>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</si>
  <si>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</si>
  <si>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</si>
  <si>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</si>
  <si>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</si>
  <si>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</si>
  <si>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</si>
  <si>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</si>
  <si>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</si>
  <si>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</si>
  <si>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</si>
  <si>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</si>
  <si>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</si>
  <si>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</si>
  <si>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</si>
  <si>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</si>
  <si>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</si>
  <si>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</si>
  <si>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</si>
  <si>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</si>
  <si>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</si>
  <si>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</si>
  <si>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</si>
  <si>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</si>
  <si>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</si>
  <si>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</si>
  <si>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</si>
  <si>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</si>
  <si>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</si>
  <si>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</si>
  <si>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</si>
  <si>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</si>
  <si>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</si>
  <si>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</si>
  <si>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</si>
  <si>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</si>
  <si>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</si>
  <si>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</si>
  <si>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</si>
  <si>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</si>
  <si>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</si>
  <si>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</si>
  <si>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</si>
  <si>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</si>
  <si>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</si>
  <si>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</si>
  <si>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</si>
  <si>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</si>
  <si>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</si>
  <si>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</si>
  <si>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</si>
  <si>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</si>
  <si>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</si>
  <si>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</si>
  <si>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</si>
  <si>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</si>
  <si>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</si>
  <si>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</si>
  <si>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</si>
  <si>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</si>
  <si>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</si>
  <si>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</si>
  <si>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</si>
  <si>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</si>
  <si>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</si>
  <si>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</si>
  <si>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</si>
  <si>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</si>
  <si>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</si>
  <si>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</si>
  <si>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</si>
  <si>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</si>
  <si>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</si>
  <si>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</si>
  <si>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</si>
  <si>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</si>
  <si>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</si>
  <si>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</si>
  <si>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</si>
  <si>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</si>
  <si>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</si>
  <si>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</si>
  <si>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</si>
  <si>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</si>
  <si>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</si>
  <si>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</si>
  <si>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</si>
  <si>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</si>
  <si>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</si>
  <si>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</si>
  <si>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加茂市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</si>
  <si>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</si>
  <si>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</si>
  <si>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</si>
  <si>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</si>
  <si>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</si>
  <si>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</si>
  <si>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</si>
  <si>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</si>
  <si>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</si>
  <si>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</si>
  <si>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</si>
  <si>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</si>
  <si>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</si>
  <si>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</si>
  <si>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</si>
  <si>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</si>
  <si>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</si>
  <si>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</si>
  <si>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</si>
  <si>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平成元年供用開始であるので、管渠の耐用年数経過には至っていない。
　処理場については耐用年数を過ぎた設備が多くあり、財政状況を考慮しながらストックマネジメント計画により更新する予定である。</t>
    <phoneticPr fontId="4"/>
  </si>
  <si>
    <t>　近年の下水道使用料の減収により、令和5年度に5％の使用料改定を行い、年間7,000千円程度の収入増を見込む。効率的な経営のもと今後も定期的に使用料改定を検討する。
　整備計画を見直し個別処理へ転換を図ることにより、事業費を抑え公債費の減少を見込む。
　令和6年4月に公営企業会計に移行し使用料対象原価や資産等状況を的確に把握し、経営状況を明らかにする。
　使用料の改定・接続率の向上・経費の見直し等により基準外繰入を減らし、持続可能な経営を目指し令和3年度に経営戦略を見直した。また、公営企業会計移行後においては令和7年度に全体を見直す予定であるが、必要に応じ随時文言等を修正する。
　今後も引き続き経営の改善に向けて、現状できる限りの策を講じていく。</t>
    <rPh sb="1" eb="3">
      <t>キンネン</t>
    </rPh>
    <rPh sb="4" eb="7">
      <t>ゲスイドウ</t>
    </rPh>
    <rPh sb="7" eb="10">
      <t>シヨウリョウ</t>
    </rPh>
    <rPh sb="11" eb="13">
      <t>ゲンシュウ</t>
    </rPh>
    <rPh sb="17" eb="19">
      <t>レイワ</t>
    </rPh>
    <rPh sb="20" eb="22">
      <t>ネンド</t>
    </rPh>
    <rPh sb="26" eb="29">
      <t>シヨウリョウ</t>
    </rPh>
    <rPh sb="29" eb="31">
      <t>カイテイ</t>
    </rPh>
    <rPh sb="32" eb="33">
      <t>オコナ</t>
    </rPh>
    <rPh sb="35" eb="37">
      <t>ネンカン</t>
    </rPh>
    <rPh sb="42" eb="44">
      <t>センエン</t>
    </rPh>
    <rPh sb="44" eb="46">
      <t>テイド</t>
    </rPh>
    <rPh sb="47" eb="49">
      <t>シュウニュウ</t>
    </rPh>
    <rPh sb="49" eb="50">
      <t>ゾウ</t>
    </rPh>
    <rPh sb="51" eb="53">
      <t>ミコ</t>
    </rPh>
    <rPh sb="59" eb="61">
      <t>ケイエイ</t>
    </rPh>
    <rPh sb="64" eb="66">
      <t>コンゴ</t>
    </rPh>
    <rPh sb="67" eb="70">
      <t>テイキテキ</t>
    </rPh>
    <rPh sb="71" eb="74">
      <t>シヨウリョウ</t>
    </rPh>
    <rPh sb="74" eb="76">
      <t>カイテイ</t>
    </rPh>
    <rPh sb="77" eb="79">
      <t>ケントウ</t>
    </rPh>
    <phoneticPr fontId="4"/>
  </si>
  <si>
    <t>　収益的収支比率について、令和2年8月の使用料改定により大きく改善した。しかし、大口事業者の使用水量の減少に伴い、令和4年は前年を下回る結果となった。今後も定期的な改定で段階的に使用料の引き上げを行い改善を図る。
　類似団体平均値と比較すると、平成29年度から令和4年度において経費回収率は平均を上回ったが、汚水処理原価は下回る結果となっている。これは汚水処理原価の平均が令和元年以降改善しているのに対し、維持管理費のうち処理場費が増加したことによるものである。
　企業債残高対事業規模率は投資の抑制及び使用料改定の効果で改善し、平均値以下を維持している。
　水洗化率が平均より低いが、順調に下水道への接続が進んでいる。戸別訪問等で成果が上がっており、さらに下水道接続の促進を図る。
　平成25年度に4,000㎥/日の処理池を増設、処理能力が10,000㎥/日に向上したことにより、施設利用率が約33ﾎﾟｲﾝﾄ下り平均以下となった。処理池の更新工事を行うためには、工事期間中に代替処理池の増設が不可欠であり、この利用率の低下はやむを得ない。故障等のリスク回避のためにも、ある程度の能力の余裕は必要である。過去最大流入量は8,518㎥（H29.7.18)を記録していることから、現処理能力は決して過大なものとは言えない。</t>
    <rPh sb="187" eb="189">
      <t>レイワ</t>
    </rPh>
    <rPh sb="189" eb="191">
      <t>ガンネン</t>
    </rPh>
    <rPh sb="191" eb="193">
      <t>イコウ</t>
    </rPh>
    <rPh sb="204" eb="206">
      <t>イジ</t>
    </rPh>
    <rPh sb="206" eb="208">
      <t>カンリ</t>
    </rPh>
    <rPh sb="212" eb="215">
      <t>ショリジョウ</t>
    </rPh>
    <rPh sb="215" eb="216">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</si>
</sst>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89-4DAB-AAB1-CDADC459DD4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0.15</c:v>
                </c:pt>
                <c:pt idx="3">
                  <c:v>0.15</c:v>
                </c:pt>
                <c:pt idx="4">
                  <c:v>0.12</c:v>
                </c:pt>
              </c:numCache>
            </c:numRef>
          </c:val>
          <c:smooth val="0"/>
          <c:extLst>
            <c:ext xmlns:c16="http://schemas.microsoft.com/office/drawing/2014/chart" uri="{C3380CC4-5D6E-409C-BE32-E72D297353CC}">
              <c16:uniqueId val="{00000001-EA89-4DAB-AAB1-CDADC459DD4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47.84</c:v>
                </c:pt>
                <c:pt idx="1">
                  <c:v>46.44</c:v>
                </c:pt>
                <c:pt idx="2">
                  <c:v>48.12</c:v>
                </c:pt>
                <c:pt idx="3">
                  <c:v>46.34</c:v>
                </c:pt>
                <c:pt idx="4">
                  <c:v>44.75</c:v>
                </c:pt>
              </c:numCache>
            </c:numRef>
          </c:val>
          <c:extLst>
            <c:ext xmlns:c16="http://schemas.microsoft.com/office/drawing/2014/chart" uri="{C3380CC4-5D6E-409C-BE32-E72D297353CC}">
              <c16:uniqueId val="{00000000-F608-4271-830E-8B9267503CF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57.42</c:v>
                </c:pt>
                <c:pt idx="2">
                  <c:v>56.72</c:v>
                </c:pt>
                <c:pt idx="3">
                  <c:v>56.43</c:v>
                </c:pt>
                <c:pt idx="4">
                  <c:v>55.82</c:v>
                </c:pt>
              </c:numCache>
            </c:numRef>
          </c:val>
          <c:smooth val="0"/>
          <c:extLst>
            <c:ext xmlns:c16="http://schemas.microsoft.com/office/drawing/2014/chart" uri="{C3380CC4-5D6E-409C-BE32-E72D297353CC}">
              <c16:uniqueId val="{00000001-F608-4271-830E-8B9267503CF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80.7</c:v>
                </c:pt>
                <c:pt idx="1">
                  <c:v>81.3</c:v>
                </c:pt>
                <c:pt idx="2">
                  <c:v>82.05</c:v>
                </c:pt>
                <c:pt idx="3">
                  <c:v>82.63</c:v>
                </c:pt>
                <c:pt idx="4">
                  <c:v>83.26</c:v>
                </c:pt>
              </c:numCache>
            </c:numRef>
          </c:val>
          <c:extLst>
            <c:ext xmlns:c16="http://schemas.microsoft.com/office/drawing/2014/chart" uri="{C3380CC4-5D6E-409C-BE32-E72D297353CC}">
              <c16:uniqueId val="{00000000-C208-49D8-B337-02EBC53D0F3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90.42</c:v>
                </c:pt>
                <c:pt idx="2">
                  <c:v>90.72</c:v>
                </c:pt>
                <c:pt idx="3">
                  <c:v>91.07</c:v>
                </c:pt>
                <c:pt idx="4">
                  <c:v>90.67</c:v>
                </c:pt>
              </c:numCache>
            </c:numRef>
          </c:val>
          <c:smooth val="0"/>
          <c:extLst>
            <c:ext xmlns:c16="http://schemas.microsoft.com/office/drawing/2014/chart" uri="{C3380CC4-5D6E-409C-BE32-E72D297353CC}">
              <c16:uniqueId val="{00000001-C208-49D8-B337-02EBC53D0F3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54.54</c:v>
                </c:pt>
                <c:pt idx="1">
                  <c:v>55.08</c:v>
                </c:pt>
                <c:pt idx="2">
                  <c:v>55.79</c:v>
                </c:pt>
                <c:pt idx="3">
                  <c:v>64.36</c:v>
                </c:pt>
                <c:pt idx="4">
                  <c:v>57.04</c:v>
                </c:pt>
              </c:numCache>
            </c:numRef>
          </c:val>
          <c:extLst>
            <c:ext xmlns:c16="http://schemas.microsoft.com/office/drawing/2014/chart" uri="{C3380CC4-5D6E-409C-BE32-E72D297353CC}">
              <c16:uniqueId val="{00000000-8B04-4EC0-BDA3-E1DB5C5241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04-4EC0-BDA3-E1DB5C5241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E1-4980-A5EB-A6AFBB3172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E1-4980-A5EB-A6AFBB3172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39-4C05-902F-052958E116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39-4C05-902F-052958E116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62-4B97-B243-F6BCF47975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62-4B97-B243-F6BCF47975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E3-4862-AD81-CD08B58043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E3-4862-AD81-CD08B58043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925.19</c:v>
                </c:pt>
                <c:pt idx="1">
                  <c:v>712.96</c:v>
                </c:pt>
                <c:pt idx="2">
                  <c:v>750.98</c:v>
                </c:pt>
                <c:pt idx="3">
                  <c:v>701.91</c:v>
                </c:pt>
                <c:pt idx="4">
                  <c:v>650.62</c:v>
                </c:pt>
              </c:numCache>
            </c:numRef>
          </c:val>
          <c:extLst>
            <c:ext xmlns:c16="http://schemas.microsoft.com/office/drawing/2014/chart" uri="{C3380CC4-5D6E-409C-BE32-E72D297353CC}">
              <c16:uniqueId val="{00000000-29A4-494E-9705-B0CAD51E33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789.44</c:v>
                </c:pt>
                <c:pt idx="2">
                  <c:v>789.08</c:v>
                </c:pt>
                <c:pt idx="3">
                  <c:v>747.84</c:v>
                </c:pt>
                <c:pt idx="4">
                  <c:v>804.98</c:v>
                </c:pt>
              </c:numCache>
            </c:numRef>
          </c:val>
          <c:smooth val="0"/>
          <c:extLst>
            <c:ext xmlns:c16="http://schemas.microsoft.com/office/drawing/2014/chart" uri="{C3380CC4-5D6E-409C-BE32-E72D297353CC}">
              <c16:uniqueId val="{00000001-29A4-494E-9705-B0CAD51E33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96.04</c:v>
                </c:pt>
                <c:pt idx="1">
                  <c:v>97.11</c:v>
                </c:pt>
                <c:pt idx="2">
                  <c:v>96.94</c:v>
                </c:pt>
                <c:pt idx="3">
                  <c:v>98.59</c:v>
                </c:pt>
                <c:pt idx="4">
                  <c:v>98.14</c:v>
                </c:pt>
              </c:numCache>
            </c:numRef>
          </c:val>
          <c:extLst>
            <c:ext xmlns:c16="http://schemas.microsoft.com/office/drawing/2014/chart" uri="{C3380CC4-5D6E-409C-BE32-E72D297353CC}">
              <c16:uniqueId val="{00000000-92C2-4DC3-80A7-AD47C22D1C3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87.29</c:v>
                </c:pt>
                <c:pt idx="2">
                  <c:v>88.25</c:v>
                </c:pt>
                <c:pt idx="3">
                  <c:v>90.17</c:v>
                </c:pt>
                <c:pt idx="4">
                  <c:v>88.71</c:v>
                </c:pt>
              </c:numCache>
            </c:numRef>
          </c:val>
          <c:smooth val="0"/>
          <c:extLst>
            <c:ext xmlns:c16="http://schemas.microsoft.com/office/drawing/2014/chart" uri="{C3380CC4-5D6E-409C-BE32-E72D297353CC}">
              <c16:uniqueId val="{00000001-92C2-4DC3-80A7-AD47C22D1C3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161.56</c:v>
                </c:pt>
                <c:pt idx="1">
                  <c:v>162.02000000000001</c:v>
                </c:pt>
                <c:pt idx="2">
                  <c:v>174.07</c:v>
                </c:pt>
                <c:pt idx="3">
                  <c:v>179.27</c:v>
                </c:pt>
                <c:pt idx="4">
                  <c:v>181.04</c:v>
                </c:pt>
              </c:numCache>
            </c:numRef>
          </c:val>
          <c:extLst>
            <c:ext xmlns:c16="http://schemas.microsoft.com/office/drawing/2014/chart" uri="{C3380CC4-5D6E-409C-BE32-E72D297353CC}">
              <c16:uniqueId val="{00000000-E21E-4B04-B5DD-5E720776634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176.67</c:v>
                </c:pt>
                <c:pt idx="2">
                  <c:v>176.37</c:v>
                </c:pt>
                <c:pt idx="3">
                  <c:v>173.17</c:v>
                </c:pt>
                <c:pt idx="4">
                  <c:v>174.8</c:v>
                </c:pt>
              </c:numCache>
            </c:numRef>
          </c:val>
          <c:smooth val="0"/>
          <c:extLst>
            <c:ext xmlns:c16="http://schemas.microsoft.com/office/drawing/2014/chart" uri="{C3380CC4-5D6E-409C-BE32-E72D297353CC}">
              <c16:uniqueId val="{00000001-E21E-4B04-B5DD-5E720776634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13" zoomScaleNormal="100" workbookViewId="0">
      <selection activeCell="CB37" sqref="CB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新潟県　加茂市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55">
        <f>データ!S6</f>
        <v>25052</v>
      </c>
      <c r="AM8" s="55"/>
      <c r="AN8" s="55"/>
      <c r="AO8" s="55"/>
      <c r="AP8" s="55"/>
      <c r="AQ8" s="55"/>
      <c r="AR8" s="55"/>
      <c r="AS8" s="55"/>
      <c r="AT8" s="54">
        <f>データ!T6</f>
        <v>133.72</v>
      </c>
      <c r="AU8" s="54"/>
      <c r="AV8" s="54"/>
      <c r="AW8" s="54"/>
      <c r="AX8" s="54"/>
      <c r="AY8" s="54"/>
      <c r="AZ8" s="54"/>
      <c r="BA8" s="54"/>
      <c r="BB8" s="54">
        <f>データ!U6</f>
        <v>187.35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70.33</v>
      </c>
      <c r="Q10" s="54"/>
      <c r="R10" s="54"/>
      <c r="S10" s="54"/>
      <c r="T10" s="54"/>
      <c r="U10" s="54"/>
      <c r="V10" s="54"/>
      <c r="W10" s="54">
        <f>データ!Q6</f>
        <v>98.79</v>
      </c>
      <c r="X10" s="54"/>
      <c r="Y10" s="54"/>
      <c r="Z10" s="54"/>
      <c r="AA10" s="54"/>
      <c r="AB10" s="54"/>
      <c r="AC10" s="54"/>
      <c r="AD10" s="55">
        <f>データ!R6</f>
        <v>3157</v>
      </c>
      <c r="AE10" s="55"/>
      <c r="AF10" s="55"/>
      <c r="AG10" s="55"/>
      <c r="AH10" s="55"/>
      <c r="AI10" s="55"/>
      <c r="AJ10" s="55"/>
      <c r="AK10" s="2"/>
      <c r="AL10" s="55">
        <f>データ!V6</f>
        <v>17486</v>
      </c>
      <c r="AM10" s="55"/>
      <c r="AN10" s="55"/>
      <c r="AO10" s="55"/>
      <c r="AP10" s="55"/>
      <c r="AQ10" s="55"/>
      <c r="AR10" s="55"/>
      <c r="AS10" s="55"/>
      <c r="AT10" s="54">
        <f>データ!W6</f>
        <v>5.13</v>
      </c>
      <c r="AU10" s="54"/>
      <c r="AV10" s="54"/>
      <c r="AW10" s="54"/>
      <c r="AX10" s="54"/>
      <c r="AY10" s="54"/>
      <c r="AZ10" s="54"/>
      <c r="BA10" s="54"/>
      <c r="BB10" s="54">
        <f>データ!X6</f>
        <v>3408.58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RzYcglYv1Pk9cW3Eai7sx7Z/QEkbZV2qa1vT+zP6MtPvE71QApj80gd4VKkykHvGrGmwb/xoaXAYKKX8h44zkQ==" saltValue="0ZBjGWRZsWBuzXVa5oMP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152099</v>
      </c>
      <c r="D6" s="19">
        <f t="shared" si="3"/>
        <v>47</v>
      </c>
      <c r="E6" s="19">
        <f t="shared" si="3"/>
        <v>17</v>
      </c>
      <c r="F6" s="19">
        <f t="shared" si="3"/>
        <v>1</v>
      </c>
      <c r="G6" s="19">
        <f t="shared" si="3"/>
        <v>0</v>
      </c>
      <c r="H6" s="19" t="str">
        <f t="shared" si="3"/>
        <v>新潟県　加茂市</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70.33</v>
      </c>
      <c r="Q6" s="20">
        <f t="shared" si="3"/>
        <v>98.79</v>
      </c>
      <c r="R6" s="20">
        <f t="shared" si="3"/>
        <v>3157</v>
      </c>
      <c r="S6" s="20">
        <f t="shared" si="3"/>
        <v>25052</v>
      </c>
      <c r="T6" s="20">
        <f t="shared" si="3"/>
        <v>133.72</v>
      </c>
      <c r="U6" s="20">
        <f t="shared" si="3"/>
        <v>187.35</v>
      </c>
      <c r="V6" s="20">
        <f t="shared" si="3"/>
        <v>17486</v>
      </c>
      <c r="W6" s="20">
        <f t="shared" si="3"/>
        <v>5.13</v>
      </c>
      <c r="X6" s="20">
        <f t="shared" si="3"/>
        <v>3408.58</v>
      </c>
      <c r="Y6" s="21">
        <f>IF(Y7="",NA(),Y7)</f>
        <v>54.54</v>
      </c>
      <c r="Z6" s="21">
        <f t="shared" ref="Z6:AH6" si="4">IF(Z7="",NA(),Z7)</f>
        <v>55.08</v>
      </c>
      <c r="AA6" s="21">
        <f t="shared" si="4"/>
        <v>55.79</v>
      </c>
      <c r="AB6" s="21">
        <f t="shared" si="4"/>
        <v>64.36</v>
      </c>
      <c r="AC6" s="21">
        <f t="shared" si="4"/>
        <v>57.04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925.19</v>
      </c>
      <c r="BG6" s="21">
        <f t="shared" ref="BG6:BO6" si="7">IF(BG7="",NA(),BG7)</f>
        <v>712.96</v>
      </c>
      <c r="BH6" s="21">
        <f t="shared" si="7"/>
        <v>750.98</v>
      </c>
      <c r="BI6" s="21">
        <f t="shared" si="7"/>
        <v>701.91</v>
      </c>
      <c r="BJ6" s="21">
        <f t="shared" si="7"/>
        <v>650.62</v>
      </c>
      <c r="BK6" s="21">
        <f t="shared" si="7"/>
        <v>958.81</v>
      </c>
      <c r="BL6" s="21">
        <f t="shared" si="7"/>
        <v>789.44</v>
      </c>
      <c r="BM6" s="21">
        <f t="shared" si="7"/>
        <v>789.08</v>
      </c>
      <c r="BN6" s="21">
        <f t="shared" si="7"/>
        <v>747.84</v>
      </c>
      <c r="BO6" s="21">
        <f t="shared" si="7"/>
        <v>804.98</v>
      </c>
      <c r="BP6" s="20" t="str">
        <f>IF(BP7="","",IF(BP7="-","【-】","【"&amp;SUBSTITUTE(TEXT(BP7,"#,##0.00"),"-","△")&amp;"】"))</f>
        <v>【652.82】</v>
      </c>
      <c r="BQ6" s="21">
        <f>IF(BQ7="",NA(),BQ7)</f>
        <v>96.04</v>
      </c>
      <c r="BR6" s="21">
        <f t="shared" ref="BR6:BZ6" si="8">IF(BR7="",NA(),BR7)</f>
        <v>97.11</v>
      </c>
      <c r="BS6" s="21">
        <f t="shared" si="8"/>
        <v>96.94</v>
      </c>
      <c r="BT6" s="21">
        <f t="shared" si="8"/>
        <v>98.59</v>
      </c>
      <c r="BU6" s="21">
        <f t="shared" si="8"/>
        <v>98.14</v>
      </c>
      <c r="BV6" s="21">
        <f t="shared" si="8"/>
        <v>82.88</v>
      </c>
      <c r="BW6" s="21">
        <f t="shared" si="8"/>
        <v>87.29</v>
      </c>
      <c r="BX6" s="21">
        <f t="shared" si="8"/>
        <v>88.25</v>
      </c>
      <c r="BY6" s="21">
        <f t="shared" si="8"/>
        <v>90.17</v>
      </c>
      <c r="BZ6" s="21">
        <f t="shared" si="8"/>
        <v>88.71</v>
      </c>
      <c r="CA6" s="20" t="str">
        <f>IF(CA7="","",IF(CA7="-","【-】","【"&amp;SUBSTITUTE(TEXT(CA7,"#,##0.00"),"-","△")&amp;"】"))</f>
        <v>【97.61】</v>
      </c>
      <c r="CB6" s="21">
        <f>IF(CB7="",NA(),CB7)</f>
        <v>161.56</v>
      </c>
      <c r="CC6" s="21">
        <f t="shared" ref="CC6:CK6" si="9">IF(CC7="",NA(),CC7)</f>
        <v>162.02000000000001</v>
      </c>
      <c r="CD6" s="21">
        <f t="shared" si="9"/>
        <v>174.07</v>
      </c>
      <c r="CE6" s="21">
        <f t="shared" si="9"/>
        <v>179.27</v>
      </c>
      <c r="CF6" s="21">
        <f t="shared" si="9"/>
        <v>181.04</v>
      </c>
      <c r="CG6" s="21">
        <f t="shared" si="9"/>
        <v>190.99</v>
      </c>
      <c r="CH6" s="21">
        <f t="shared" si="9"/>
        <v>176.67</v>
      </c>
      <c r="CI6" s="21">
        <f t="shared" si="9"/>
        <v>176.37</v>
      </c>
      <c r="CJ6" s="21">
        <f t="shared" si="9"/>
        <v>173.17</v>
      </c>
      <c r="CK6" s="21">
        <f t="shared" si="9"/>
        <v>174.8</v>
      </c>
      <c r="CL6" s="20" t="str">
        <f>IF(CL7="","",IF(CL7="-","【-】","【"&amp;SUBSTITUTE(TEXT(CL7,"#,##0.00"),"-","△")&amp;"】"))</f>
        <v>【138.29】</v>
      </c>
      <c r="CM6" s="21">
        <f>IF(CM7="",NA(),CM7)</f>
        <v>47.84</v>
      </c>
      <c r="CN6" s="21">
        <f t="shared" ref="CN6:CV6" si="10">IF(CN7="",NA(),CN7)</f>
        <v>46.44</v>
      </c>
      <c r="CO6" s="21">
        <f t="shared" si="10"/>
        <v>48.12</v>
      </c>
      <c r="CP6" s="21">
        <f t="shared" si="10"/>
        <v>46.34</v>
      </c>
      <c r="CQ6" s="21">
        <f t="shared" si="10"/>
        <v>44.75</v>
      </c>
      <c r="CR6" s="21">
        <f t="shared" si="10"/>
        <v>52.58</v>
      </c>
      <c r="CS6" s="21">
        <f t="shared" si="10"/>
        <v>57.42</v>
      </c>
      <c r="CT6" s="21">
        <f t="shared" si="10"/>
        <v>56.72</v>
      </c>
      <c r="CU6" s="21">
        <f t="shared" si="10"/>
        <v>56.43</v>
      </c>
      <c r="CV6" s="21">
        <f t="shared" si="10"/>
        <v>55.82</v>
      </c>
      <c r="CW6" s="20" t="str">
        <f>IF(CW7="","",IF(CW7="-","【-】","【"&amp;SUBSTITUTE(TEXT(CW7,"#,##0.00"),"-","△")&amp;"】"))</f>
        <v>【59.10】</v>
      </c>
      <c r="CX6" s="21">
        <f>IF(CX7="",NA(),CX7)</f>
        <v>80.7</v>
      </c>
      <c r="CY6" s="21">
        <f t="shared" ref="CY6:DG6" si="11">IF(CY7="",NA(),CY7)</f>
        <v>81.3</v>
      </c>
      <c r="CZ6" s="21">
        <f t="shared" si="11"/>
        <v>82.05</v>
      </c>
      <c r="DA6" s="21">
        <f t="shared" si="11"/>
        <v>82.63</v>
      </c>
      <c r="DB6" s="21">
        <f t="shared" si="11"/>
        <v>83.26</v>
      </c>
      <c r="DC6" s="21">
        <f t="shared" si="11"/>
        <v>83.02</v>
      </c>
      <c r="DD6" s="21">
        <f t="shared" si="11"/>
        <v>90.42</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0.17</v>
      </c>
      <c r="EL6" s="21">
        <f t="shared" si="14"/>
        <v>0.15</v>
      </c>
      <c r="EM6" s="21">
        <f t="shared" si="14"/>
        <v>0.15</v>
      </c>
      <c r="EN6" s="21">
        <f t="shared" si="14"/>
        <v>0.12</v>
      </c>
      <c r="EO6" s="20" t="str">
        <f>IF(EO7="","",IF(EO7="-","【-】","【"&amp;SUBSTITUTE(TEXT(EO7,"#,##0.00"),"-","△")&amp;"】"))</f>
        <v>【0.23】</v>
      </c>
    </row>
    <row r="7" spans="1:145" s="22" customFormat="1" x14ac:dyDescent="0.15">
      <c r="A7" s="14"/>
      <c r="B7" s="23">
        <v>2022</v>
      </c>
      <c r="C7" s="23">
        <v>152099</v>
      </c>
      <c r="D7" s="23">
        <v>47</v>
      </c>
      <c r="E7" s="23">
        <v>17</v>
      </c>
      <c r="F7" s="23">
        <v>1</v>
      </c>
      <c r="G7" s="23">
        <v>0</v>
      </c>
      <c r="H7" s="23" t="s">
        <v>98</v>
      </c>
      <c r="I7" s="23" t="s">
        <v>99</v>
      </c>
      <c r="J7" s="23" t="s">
        <v>100</v>
      </c>
      <c r="K7" s="23" t="s">
        <v>101</v>
      </c>
      <c r="L7" s="23" t="s">
        <v>102</v>
      </c>
      <c r="M7" s="23" t="s">
        <v>103</v>
      </c>
      <c r="N7" s="24" t="s">
        <v>104</v>
      </c>
      <c r="O7" s="24" t="s">
        <v>105</v>
      </c>
      <c r="P7" s="24">
        <v>70.33</v>
      </c>
      <c r="Q7" s="24">
        <v>98.79</v>
      </c>
      <c r="R7" s="24">
        <v>3157</v>
      </c>
      <c r="S7" s="24">
        <v>25052</v>
      </c>
      <c r="T7" s="24">
        <v>133.72</v>
      </c>
      <c r="U7" s="24">
        <v>187.35</v>
      </c>
      <c r="V7" s="24">
        <v>17486</v>
      </c>
      <c r="W7" s="24">
        <v>5.13</v>
      </c>
      <c r="X7" s="24">
        <v>3408.58</v>
      </c>
      <c r="Y7" s="24">
        <v>54.54</v>
      </c>
      <c r="Z7" s="24">
        <v>55.08</v>
      </c>
      <c r="AA7" s="24">
        <v>55.79</v>
      </c>
      <c r="AB7" s="24">
        <v>64.36</v>
      </c>
      <c r="AC7" s="24">
        <v>57.04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925.19</v>
      </c>
      <c r="BG7" s="24">
        <v>712.96</v>
      </c>
      <c r="BH7" s="24">
        <v>750.98</v>
      </c>
      <c r="BI7" s="24">
        <v>701.91</v>
      </c>
      <c r="BJ7" s="24">
        <v>650.62</v>
      </c>
      <c r="BK7" s="24">
        <v>958.81</v>
      </c>
      <c r="BL7" s="24">
        <v>789.44</v>
      </c>
      <c r="BM7" s="24">
        <v>789.08</v>
      </c>
      <c r="BN7" s="24">
        <v>747.84</v>
      </c>
      <c r="BO7" s="24">
        <v>804.98</v>
      </c>
      <c r="BP7" s="24">
        <v>652.82000000000005</v>
      </c>
      <c r="BQ7" s="24">
        <v>96.04</v>
      </c>
      <c r="BR7" s="24">
        <v>97.11</v>
      </c>
      <c r="BS7" s="24">
        <v>96.94</v>
      </c>
      <c r="BT7" s="24">
        <v>98.59</v>
      </c>
      <c r="BU7" s="24">
        <v>98.14</v>
      </c>
      <c r="BV7" s="24">
        <v>82.88</v>
      </c>
      <c r="BW7" s="24">
        <v>87.29</v>
      </c>
      <c r="BX7" s="24">
        <v>88.25</v>
      </c>
      <c r="BY7" s="24">
        <v>90.17</v>
      </c>
      <c r="BZ7" s="24">
        <v>88.71</v>
      </c>
      <c r="CA7" s="24">
        <v>97.61</v>
      </c>
      <c r="CB7" s="24">
        <v>161.56</v>
      </c>
      <c r="CC7" s="24">
        <v>162.02000000000001</v>
      </c>
      <c r="CD7" s="24">
        <v>174.07</v>
      </c>
      <c r="CE7" s="24">
        <v>179.27</v>
      </c>
      <c r="CF7" s="24">
        <v>181.04</v>
      </c>
      <c r="CG7" s="24">
        <v>190.99</v>
      </c>
      <c r="CH7" s="24">
        <v>176.67</v>
      </c>
      <c r="CI7" s="24">
        <v>176.37</v>
      </c>
      <c r="CJ7" s="24">
        <v>173.17</v>
      </c>
      <c r="CK7" s="24">
        <v>174.8</v>
      </c>
      <c r="CL7" s="24">
        <v>138.29</v>
      </c>
      <c r="CM7" s="24">
        <v>47.84</v>
      </c>
      <c r="CN7" s="24">
        <v>46.44</v>
      </c>
      <c r="CO7" s="24">
        <v>48.12</v>
      </c>
      <c r="CP7" s="24">
        <v>46.34</v>
      </c>
      <c r="CQ7" s="24">
        <v>44.75</v>
      </c>
      <c r="CR7" s="24">
        <v>52.58</v>
      </c>
      <c r="CS7" s="24">
        <v>57.42</v>
      </c>
      <c r="CT7" s="24">
        <v>56.72</v>
      </c>
      <c r="CU7" s="24">
        <v>56.43</v>
      </c>
      <c r="CV7" s="24">
        <v>55.82</v>
      </c>
      <c r="CW7" s="24">
        <v>59.1</v>
      </c>
      <c r="CX7" s="24">
        <v>80.7</v>
      </c>
      <c r="CY7" s="24">
        <v>81.3</v>
      </c>
      <c r="CZ7" s="24">
        <v>82.05</v>
      </c>
      <c r="DA7" s="24">
        <v>82.63</v>
      </c>
      <c r="DB7" s="24">
        <v>83.26</v>
      </c>
      <c r="DC7" s="24">
        <v>83.02</v>
      </c>
      <c r="DD7" s="24">
        <v>90.42</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0.17</v>
      </c>
      <c r="EL7" s="24">
        <v>0.15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2024-01-24T07:38:57Z</cp:lastPrinted>
  <dcterms:created xsi:type="dcterms:W3CDTF">2023-12-12T02:46:58Z</dcterms:created>
  <dcterms:modified xsi:type="dcterms:W3CDTF">2024-01-24T07:40:35Z</dcterms:modified>
  <cp:category/>
</cp:coreProperties>
</file>