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財政課\公営企業\【通年】経営比較分析表（下水道・水道のみ）\R4年度決算\提出\"/>
    </mc:Choice>
  </mc:AlternateContent>
  <xr:revisionPtr revIDLastSave="0" documentId="13_ncr:1_{234A5E8C-8858-4F6C-BDE2-26AEDF3649ED}" xr6:coauthVersionLast="47" xr6:coauthVersionMax="47" xr10:uidLastSave="{00000000-0000-0000-0000-000000000000}"/>
  <workbookProtection workbookAlgorithmName="SHA-512" workbookHashValue="plfnnevxAyKVuzDcIFJmtFzFhRqfQYVoQ0jpbLChlri7gVXA20tn6PlmYStUQf6M+EuYh/ICCtrtvcXbqLWnLg==" workbookSaltValue="JjuVXRQojrsqSMRZPIxPEw==" workbookSpinCount="100000" lockStructure="1"/>
  <bookViews>
    <workbookView xWindow="-120" yWindow="-120" windowWidth="20730" windowHeight="111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5" i="4"/>
  <c r="L85" i="4"/>
  <c r="J85" i="4"/>
  <c r="F85" i="4"/>
  <c r="E85" i="4"/>
  <c r="BB10" i="4"/>
  <c r="AT10" i="4"/>
  <c r="AL10" i="4"/>
  <c r="W10" i="4"/>
  <c r="I10" i="4"/>
  <c r="B10" i="4"/>
  <c r="BB8" i="4"/>
  <c r="P8" i="4"/>
  <c r="I8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<sst xmlns="http://schemas.openxmlformats.org/spreadsheetml/2006/main" count="228" uniqueCount="113">
  <si>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</si>
  <si>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</si>
  <si>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</si>
  <si>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</si>
  <si>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</si>
  <si>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</si>
  <si>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</si>
  <si>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</si>
  <si>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</si>
  <si>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</si>
  <si>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</si>
  <si>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</si>
  <si>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</si>
  <si>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</si>
  <si>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</si>
  <si>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</si>
  <si>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</si>
  <si>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</si>
  <si>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</si>
  <si>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</si>
  <si>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</si>
  <si>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</si>
  <si>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</si>
  <si>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</si>
  <si>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</si>
  <si>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</si>
  <si>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</si>
  <si>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</si>
  <si>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</si>
  <si>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</si>
  <si>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</si>
  <si>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</si>
  <si>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</si>
  <si>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</si>
  <si>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</si>
  <si>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</si>
  <si>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</si>
  <si>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</si>
  <si>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</si>
  <si>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</si>
  <si>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</si>
  <si>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</si>
  <si>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</si>
  <si>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</si>
  <si>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</si>
  <si>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</si>
  <si>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</si>
  <si>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</si>
  <si>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</si>
  <si>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</si>
  <si>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</si>
  <si>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</si>
  <si>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</si>
  <si>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</si>
  <si>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</si>
  <si>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</si>
  <si>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</si>
  <si>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</si>
  <si>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</si>
  <si>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</si>
  <si>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</si>
  <si>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</si>
  <si>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</si>
  <si>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</si>
  <si>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</si>
  <si>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</si>
  <si>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</si>
  <si>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</si>
  <si>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</si>
  <si>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</si>
  <si>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</si>
  <si>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</si>
  <si>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</si>
  <si>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</si>
  <si>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</si>
  <si>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</si>
  <si>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</si>
  <si>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</si>
  <si>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</si>
  <si>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</si>
  <si>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</si>
  <si>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</si>
  <si>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</si>
  <si>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</si>
  <si>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</si>
  <si>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</si>
  <si>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</si>
  <si>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</si>
  <si>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</si>
  <si>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</si>
  <si>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</si>
  <si>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</si>
  <si>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</si>
  <si>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加茂市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</si>
  <si>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</si>
  <si>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</si>
  <si>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</si>
  <si>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</si>
  <si>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</si>
  <si>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</si>
  <si>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</si>
  <si>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</si>
  <si>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</si>
  <si>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</si>
  <si>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</si>
  <si>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</si>
  <si>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</si>
  <si>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</si>
  <si>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</si>
  <si>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</si>
  <si>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、管路経年化率のいずれも類似団体平均値より高く、さらに、数値は年々増加傾向にあることからも、水道施設の老朽化が進行していることがうかがえる。有収率も低い状態であり、施設更新のための財源を確保しながら、計画的で効率的な更新事業に取り組む必要が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カンロ</t>
    </rPh>
    <rPh sb="15" eb="17">
      <t>ケイネン</t>
    </rPh>
    <rPh sb="17" eb="19">
      <t>カリツ</t>
    </rPh>
    <rPh sb="24" eb="31">
      <t>ルイジダンタイヘイキンチ</t>
    </rPh>
    <rPh sb="33" eb="34">
      <t>タカ</t>
    </rPh>
    <rPh sb="40" eb="42">
      <t>スウチ</t>
    </rPh>
    <rPh sb="43" eb="45">
      <t>ネンネン</t>
    </rPh>
    <rPh sb="45" eb="47">
      <t>ゾウカ</t>
    </rPh>
    <rPh sb="47" eb="49">
      <t>ケイコウ</t>
    </rPh>
    <rPh sb="58" eb="62">
      <t>スイドウシセツ</t>
    </rPh>
    <rPh sb="63" eb="66">
      <t>ロウキュウカ</t>
    </rPh>
    <rPh sb="67" eb="69">
      <t>シンコウ</t>
    </rPh>
    <rPh sb="82" eb="85">
      <t>ユウシュウリツ</t>
    </rPh>
    <rPh sb="86" eb="87">
      <t>ヒク</t>
    </rPh>
    <rPh sb="88" eb="90">
      <t>ジョウタイ</t>
    </rPh>
    <rPh sb="94" eb="96">
      <t>シセツ</t>
    </rPh>
    <rPh sb="96" eb="98">
      <t>コウシン</t>
    </rPh>
    <rPh sb="102" eb="104">
      <t>ザイゲン</t>
    </rPh>
    <rPh sb="105" eb="107">
      <t>カクホ</t>
    </rPh>
    <rPh sb="127" eb="128">
      <t>ク</t>
    </rPh>
    <rPh sb="129" eb="131">
      <t>ヒツヨウ</t>
    </rPh>
    <phoneticPr fontId="4"/>
  </si>
  <si>
    <t>　経常収支比率は100％を超えているが、令和４年度は類似団体平均値を下回った。累積欠損金は減少傾向にはあるが、累積欠損金比率が53.29％と高く、類似団体平均値とは大きく乖離している。
　流動比率については、100％を上回っているが、類似団体平均値と比較しても大きく乖離している。これは当座資金が少ないことに要因がある。
　有収率は前年度を若干上回ったが、70％を割っていることから早急に漏水対策（老朽管の更新等）が必要であることを示している。</t>
    <rPh sb="1" eb="3">
      <t>ケイジョウ</t>
    </rPh>
    <rPh sb="3" eb="5">
      <t>シュウシ</t>
    </rPh>
    <rPh sb="5" eb="7">
      <t>ヒリツ</t>
    </rPh>
    <rPh sb="13" eb="14">
      <t>コ</t>
    </rPh>
    <rPh sb="20" eb="22">
      <t>レイワ</t>
    </rPh>
    <rPh sb="23" eb="25">
      <t>ネンド</t>
    </rPh>
    <rPh sb="26" eb="28">
      <t>ルイジ</t>
    </rPh>
    <rPh sb="28" eb="30">
      <t>ダンタイ</t>
    </rPh>
    <rPh sb="30" eb="32">
      <t>ヘイキン</t>
    </rPh>
    <rPh sb="32" eb="33">
      <t>チ</t>
    </rPh>
    <rPh sb="34" eb="36">
      <t>シタマワ</t>
    </rPh>
    <rPh sb="39" eb="41">
      <t>ルイセキ</t>
    </rPh>
    <rPh sb="41" eb="44">
      <t>ケッソンキン</t>
    </rPh>
    <rPh sb="94" eb="96">
      <t>リュウドウ</t>
    </rPh>
    <rPh sb="96" eb="98">
      <t>ヒリツ</t>
    </rPh>
    <rPh sb="109" eb="111">
      <t>ウワマワ</t>
    </rPh>
    <rPh sb="117" eb="119">
      <t>ルイジ</t>
    </rPh>
    <rPh sb="130" eb="131">
      <t>オオ</t>
    </rPh>
    <rPh sb="133" eb="135">
      <t>カイリ</t>
    </rPh>
    <rPh sb="143" eb="145">
      <t>トウザ</t>
    </rPh>
    <rPh sb="145" eb="147">
      <t>シキン</t>
    </rPh>
    <rPh sb="148" eb="149">
      <t>スク</t>
    </rPh>
    <rPh sb="155" eb="158">
      <t>キギョウサイ</t>
    </rPh>
    <rPh sb="162" eb="165">
      <t>ユウシュウリツ</t>
    </rPh>
    <rPh sb="166" eb="169">
      <t>ゼンネンド</t>
    </rPh>
    <rPh sb="170" eb="172">
      <t>ジャッカン</t>
    </rPh>
    <rPh sb="172" eb="174">
      <t>ウワマワ</t>
    </rPh>
    <rPh sb="182" eb="183">
      <t>ワ</t>
    </rPh>
    <rPh sb="191" eb="193">
      <t>ソウキュウ</t>
    </rPh>
    <rPh sb="194" eb="196">
      <t>ロウスイ</t>
    </rPh>
    <rPh sb="196" eb="198">
      <t>タイサク</t>
    </rPh>
    <rPh sb="203" eb="205">
      <t>コウシン</t>
    </rPh>
    <rPh sb="205" eb="206">
      <t>トウ</t>
    </rPh>
    <rPh sb="208" eb="210">
      <t>ヒツヨウ</t>
    </rPh>
    <rPh sb="216" eb="217">
      <t>シメ</t>
    </rPh>
    <phoneticPr fontId="4"/>
  </si>
  <si>
    <t>　給水人口等の減により給水収益の減少が見込まれる中、老朽化による水道施設の更新は急務となっている。今後、事業全般の施設・管路の課題を整理し、アセットマネジメントを基にした中長期的な更新需要、財政収支計画を立て、持続可能な水道事業経営を目指す。</t>
    <rPh sb="5" eb="6">
      <t>トウ</t>
    </rPh>
    <rPh sb="24" eb="25">
      <t>ナカ</t>
    </rPh>
    <rPh sb="26" eb="29">
      <t>ロウキュウカ</t>
    </rPh>
    <rPh sb="32" eb="36">
      <t>スイドウシセツ</t>
    </rPh>
    <rPh sb="37" eb="39">
      <t>コウシン</t>
    </rPh>
    <rPh sb="40" eb="42">
      <t>キュウム</t>
    </rPh>
    <rPh sb="49" eb="51">
      <t>コンゴ</t>
    </rPh>
    <rPh sb="81" eb="82">
      <t>モト</t>
    </rPh>
    <rPh sb="90" eb="94">
      <t>コウシンジュヨウ</t>
    </rPh>
    <rPh sb="95" eb="97">
      <t>ザイセイ</t>
    </rPh>
    <rPh sb="97" eb="99">
      <t>シュウシ</t>
    </rPh>
    <rPh sb="99" eb="101">
      <t>ケイカク</t>
    </rPh>
    <rPh sb="114" eb="116">
      <t>ケイエイ</t>
    </rPh>
    <rPh sb="117" eb="119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</si>
</sst>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0.4</c:v>
                </c:pt>
                <c:pt idx="2">
                  <c:v>0.11</c:v>
                </c:pt>
                <c:pt idx="3">
                  <c:v>0.14000000000000001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5-479B-879A-5C3682B0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0.52</c:v>
                </c:pt>
                <c:pt idx="2">
                  <c:v>0.53</c:v>
                </c:pt>
                <c:pt idx="3">
                  <c:v>0.48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5-479B-879A-5C3682B08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67.03</c:v>
                </c:pt>
                <c:pt idx="1">
                  <c:v>65.75</c:v>
                </c:pt>
                <c:pt idx="2">
                  <c:v>65.06</c:v>
                </c:pt>
                <c:pt idx="3">
                  <c:v>64.14</c:v>
                </c:pt>
                <c:pt idx="4">
                  <c:v>62.72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4-47C7-BE68-DDDF6EBE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55.03</c:v>
                </c:pt>
                <c:pt idx="1">
                  <c:v>55.14</c:v>
                </c:pt>
                <c:pt idx="2">
                  <c:v>55.89</c:v>
                </c:pt>
                <c:pt idx="3">
                  <c:v>55.72</c:v>
                </c:pt>
                <c:pt idx="4">
                  <c:v>55.31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4-47C7-BE68-DDDF6EBE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70.06</c:v>
                </c:pt>
                <c:pt idx="1">
                  <c:v>69.13</c:v>
                </c:pt>
                <c:pt idx="2">
                  <c:v>68.930000000000007</c:v>
                </c:pt>
                <c:pt idx="3">
                  <c:v>69.38</c:v>
                </c:pt>
                <c:pt idx="4">
                  <c:v>69.45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1D4-A7B3-8E83815C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81.39</c:v>
                </c:pt>
                <c:pt idx="2">
                  <c:v>81.27</c:v>
                </c:pt>
                <c:pt idx="3">
                  <c:v>81.260000000000005</c:v>
                </c:pt>
                <c:pt idx="4">
                  <c:v>80.36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B-41D4-A7B3-8E83815C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111.48</c:v>
                </c:pt>
                <c:pt idx="1">
                  <c:v>105.37</c:v>
                </c:pt>
                <c:pt idx="2">
                  <c:v>107.49</c:v>
                </c:pt>
                <c:pt idx="3">
                  <c:v>110.39</c:v>
                </c:pt>
                <c:pt idx="4">
                  <c:v>101.73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1-45BF-9562-D93890D4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108.61</c:v>
                </c:pt>
                <c:pt idx="2">
                  <c:v>108.35</c:v>
                </c:pt>
                <c:pt idx="3">
                  <c:v>108.84</c:v>
                </c:pt>
                <c:pt idx="4">
                  <c:v>105.92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1-45BF-9562-D93890D4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61.05</c:v>
                </c:pt>
                <c:pt idx="1">
                  <c:v>62.59</c:v>
                </c:pt>
                <c:pt idx="2">
                  <c:v>63.84</c:v>
                </c:pt>
                <c:pt idx="3">
                  <c:v>65.489999999999995</c:v>
                </c:pt>
                <c:pt idx="4">
                  <c:v>66.84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8-49E4-8C07-67F7CE5C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48.87</c:v>
                </c:pt>
                <c:pt idx="1">
                  <c:v>49.92</c:v>
                </c:pt>
                <c:pt idx="2">
                  <c:v>50.63</c:v>
                </c:pt>
                <c:pt idx="3">
                  <c:v>51.29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8-49E4-8C07-67F7CE5C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31.76</c:v>
                </c:pt>
                <c:pt idx="1">
                  <c:v>33.42</c:v>
                </c:pt>
                <c:pt idx="2">
                  <c:v>34.85</c:v>
                </c:pt>
                <c:pt idx="3">
                  <c:v>34.86</c:v>
                </c:pt>
                <c:pt idx="4">
                  <c:v>34.840000000000003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0-45C8-B0E7-3364D609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14.85</c:v>
                </c:pt>
                <c:pt idx="1">
                  <c:v>16.88</c:v>
                </c:pt>
                <c:pt idx="2">
                  <c:v>18.28</c:v>
                </c:pt>
                <c:pt idx="3">
                  <c:v>19.61</c:v>
                </c:pt>
                <c:pt idx="4">
                  <c:v>20.73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5C8-B0E7-3364D609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80.86</c:v>
                </c:pt>
                <c:pt idx="1">
                  <c:v>77.989999999999995</c:v>
                </c:pt>
                <c:pt idx="2">
                  <c:v>67.31</c:v>
                </c:pt>
                <c:pt idx="3">
                  <c:v>53.57</c:v>
                </c:pt>
                <c:pt idx="4">
                  <c:v>53.29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7-4BBB-8BEF-C4A8BCB8E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3.59</c:v>
                </c:pt>
                <c:pt idx="2">
                  <c:v>3.98</c:v>
                </c:pt>
                <c:pt idx="3">
                  <c:v>6.02</c:v>
                </c:pt>
                <c:pt idx="4">
                  <c:v>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7-4BBB-8BEF-C4A8BCB8E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74.260000000000005</c:v>
                </c:pt>
                <c:pt idx="1">
                  <c:v>68.92</c:v>
                </c:pt>
                <c:pt idx="2">
                  <c:v>82.43</c:v>
                </c:pt>
                <c:pt idx="3">
                  <c:v>98.82</c:v>
                </c:pt>
                <c:pt idx="4">
                  <c:v>111.53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4-466B-A18F-BAB525BC2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369.69</c:v>
                </c:pt>
                <c:pt idx="1">
                  <c:v>379.08</c:v>
                </c:pt>
                <c:pt idx="2">
                  <c:v>367.55</c:v>
                </c:pt>
                <c:pt idx="3">
                  <c:v>378.56</c:v>
                </c:pt>
                <c:pt idx="4">
                  <c:v>364.46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4-466B-A18F-BAB525BC2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219.97</c:v>
                </c:pt>
                <c:pt idx="1">
                  <c:v>203.44</c:v>
                </c:pt>
                <c:pt idx="2">
                  <c:v>185.76</c:v>
                </c:pt>
                <c:pt idx="3">
                  <c:v>157.29</c:v>
                </c:pt>
                <c:pt idx="4">
                  <c:v>148.94999999999999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D-4440-9730-E461F06A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402.99</c:v>
                </c:pt>
                <c:pt idx="1">
                  <c:v>398.98</c:v>
                </c:pt>
                <c:pt idx="2">
                  <c:v>418.68</c:v>
                </c:pt>
                <c:pt idx="3">
                  <c:v>395.68</c:v>
                </c:pt>
                <c:pt idx="4">
                  <c:v>403.72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D-4440-9730-E461F06AF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109.58</c:v>
                </c:pt>
                <c:pt idx="1">
                  <c:v>103.82</c:v>
                </c:pt>
                <c:pt idx="2">
                  <c:v>105.7</c:v>
                </c:pt>
                <c:pt idx="3">
                  <c:v>109.51</c:v>
                </c:pt>
                <c:pt idx="4">
                  <c:v>98.42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C-4EA4-8339-E2DD2379D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98.64</c:v>
                </c:pt>
                <c:pt idx="2">
                  <c:v>94.78</c:v>
                </c:pt>
                <c:pt idx="3">
                  <c:v>97.59</c:v>
                </c:pt>
                <c:pt idx="4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C-4EA4-8339-E2DD2379D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107.34</c:v>
                </c:pt>
                <c:pt idx="1">
                  <c:v>113.18</c:v>
                </c:pt>
                <c:pt idx="2">
                  <c:v>116.4</c:v>
                </c:pt>
                <c:pt idx="3">
                  <c:v>117.74</c:v>
                </c:pt>
                <c:pt idx="4">
                  <c:v>130.15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5-4B9B-9F91-A93BE78D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178.59</c:v>
                </c:pt>
                <c:pt idx="1">
                  <c:v>178.92</c:v>
                </c:pt>
                <c:pt idx="2">
                  <c:v>181.3</c:v>
                </c:pt>
                <c:pt idx="3">
                  <c:v>181.71</c:v>
                </c:pt>
                <c:pt idx="4">
                  <c:v>188.51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5-4B9B-9F91-A93BE78D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X1" zoomScale="115" zoomScaleNormal="115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新潟県　加茂市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A6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25052</v>
      </c>
      <c r="AM8" s="45"/>
      <c r="AN8" s="45"/>
      <c r="AO8" s="45"/>
      <c r="AP8" s="45"/>
      <c r="AQ8" s="45"/>
      <c r="AR8" s="45"/>
      <c r="AS8" s="45"/>
      <c r="AT8" s="46">
        <f>データ!$S$6</f>
        <v>133.72</v>
      </c>
      <c r="AU8" s="47"/>
      <c r="AV8" s="47"/>
      <c r="AW8" s="47"/>
      <c r="AX8" s="47"/>
      <c r="AY8" s="47"/>
      <c r="AZ8" s="47"/>
      <c r="BA8" s="47"/>
      <c r="BB8" s="48">
        <f>データ!$T$6</f>
        <v>187.35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74.680000000000007</v>
      </c>
      <c r="J10" s="47"/>
      <c r="K10" s="47"/>
      <c r="L10" s="47"/>
      <c r="M10" s="47"/>
      <c r="N10" s="47"/>
      <c r="O10" s="81"/>
      <c r="P10" s="48">
        <f>データ!$P$6</f>
        <v>99.58</v>
      </c>
      <c r="Q10" s="48"/>
      <c r="R10" s="48"/>
      <c r="S10" s="48"/>
      <c r="T10" s="48"/>
      <c r="U10" s="48"/>
      <c r="V10" s="48"/>
      <c r="W10" s="45">
        <f>データ!$Q$6</f>
        <v>2761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24758</v>
      </c>
      <c r="AM10" s="45"/>
      <c r="AN10" s="45"/>
      <c r="AO10" s="45"/>
      <c r="AP10" s="45"/>
      <c r="AQ10" s="45"/>
      <c r="AR10" s="45"/>
      <c r="AS10" s="45"/>
      <c r="AT10" s="46">
        <f>データ!$V$6</f>
        <v>31.87</v>
      </c>
      <c r="AU10" s="47"/>
      <c r="AV10" s="47"/>
      <c r="AW10" s="47"/>
      <c r="AX10" s="47"/>
      <c r="AY10" s="47"/>
      <c r="AZ10" s="47"/>
      <c r="BA10" s="47"/>
      <c r="BB10" s="48">
        <f>データ!$W$6</f>
        <v>776.84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110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cyEpB/4Wanwkk54MpX0cF9Rdj4avFIlRZlgp6xTBUQr/eBDOMsJ5MPt1K5o/ATsPrHsIFoxl4yTJ4gzCeM8BMw==" saltValue="/D+IQV/Tv3nqcqFKM1yUM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152099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新潟県　加茂市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74.680000000000007</v>
      </c>
      <c r="P6" s="21">
        <f t="shared" si="3"/>
        <v>99.58</v>
      </c>
      <c r="Q6" s="21">
        <f t="shared" si="3"/>
        <v>2761</v>
      </c>
      <c r="R6" s="21">
        <f t="shared" si="3"/>
        <v>25052</v>
      </c>
      <c r="S6" s="21">
        <f t="shared" si="3"/>
        <v>133.72</v>
      </c>
      <c r="T6" s="21">
        <f t="shared" si="3"/>
        <v>187.35</v>
      </c>
      <c r="U6" s="21">
        <f t="shared" si="3"/>
        <v>24758</v>
      </c>
      <c r="V6" s="21">
        <f t="shared" si="3"/>
        <v>31.87</v>
      </c>
      <c r="W6" s="21">
        <f t="shared" si="3"/>
        <v>776.84</v>
      </c>
      <c r="X6" s="22">
        <f>IF(X7="",NA(),X7)</f>
        <v>111.48</v>
      </c>
      <c r="Y6" s="22">
        <f t="shared" ref="Y6:AG6" si="4">IF(Y7="",NA(),Y7)</f>
        <v>105.37</v>
      </c>
      <c r="Z6" s="22">
        <f t="shared" si="4"/>
        <v>107.49</v>
      </c>
      <c r="AA6" s="22">
        <f t="shared" si="4"/>
        <v>110.39</v>
      </c>
      <c r="AB6" s="22">
        <f t="shared" si="4"/>
        <v>101.73</v>
      </c>
      <c r="AC6" s="22">
        <f t="shared" si="4"/>
        <v>108.87</v>
      </c>
      <c r="AD6" s="22">
        <f t="shared" si="4"/>
        <v>108.61</v>
      </c>
      <c r="AE6" s="22">
        <f t="shared" si="4"/>
        <v>108.35</v>
      </c>
      <c r="AF6" s="22">
        <f t="shared" si="4"/>
        <v>108.84</v>
      </c>
      <c r="AG6" s="22">
        <f t="shared" si="4"/>
        <v>105.92</v>
      </c>
      <c r="AH6" s="21" t="str">
        <f>IF(AH7="","",IF(AH7="-","【-】","【"&amp;SUBSTITUTE(TEXT(AH7,"#,##0.00"),"-","△")&amp;"】"))</f>
        <v>【108.70】</v>
      </c>
      <c r="AI6" s="22">
        <f>IF(AI7="",NA(),AI7)</f>
        <v>80.86</v>
      </c>
      <c r="AJ6" s="22">
        <f t="shared" ref="AJ6:AR6" si="5">IF(AJ7="",NA(),AJ7)</f>
        <v>77.989999999999995</v>
      </c>
      <c r="AK6" s="22">
        <f t="shared" si="5"/>
        <v>67.31</v>
      </c>
      <c r="AL6" s="22">
        <f t="shared" si="5"/>
        <v>53.57</v>
      </c>
      <c r="AM6" s="22">
        <f t="shared" si="5"/>
        <v>53.29</v>
      </c>
      <c r="AN6" s="22">
        <f t="shared" si="5"/>
        <v>3.16</v>
      </c>
      <c r="AO6" s="22">
        <f t="shared" si="5"/>
        <v>3.59</v>
      </c>
      <c r="AP6" s="22">
        <f t="shared" si="5"/>
        <v>3.98</v>
      </c>
      <c r="AQ6" s="22">
        <f t="shared" si="5"/>
        <v>6.02</v>
      </c>
      <c r="AR6" s="22">
        <f t="shared" si="5"/>
        <v>7.78</v>
      </c>
      <c r="AS6" s="21" t="str">
        <f>IF(AS7="","",IF(AS7="-","【-】","【"&amp;SUBSTITUTE(TEXT(AS7,"#,##0.00"),"-","△")&amp;"】"))</f>
        <v>【1.34】</v>
      </c>
      <c r="AT6" s="22">
        <f>IF(AT7="",NA(),AT7)</f>
        <v>74.260000000000005</v>
      </c>
      <c r="AU6" s="22">
        <f t="shared" ref="AU6:BC6" si="6">IF(AU7="",NA(),AU7)</f>
        <v>68.92</v>
      </c>
      <c r="AV6" s="22">
        <f t="shared" si="6"/>
        <v>82.43</v>
      </c>
      <c r="AW6" s="22">
        <f t="shared" si="6"/>
        <v>98.82</v>
      </c>
      <c r="AX6" s="22">
        <f t="shared" si="6"/>
        <v>111.53</v>
      </c>
      <c r="AY6" s="22">
        <f t="shared" si="6"/>
        <v>369.69</v>
      </c>
      <c r="AZ6" s="22">
        <f t="shared" si="6"/>
        <v>379.08</v>
      </c>
      <c r="BA6" s="22">
        <f t="shared" si="6"/>
        <v>367.55</v>
      </c>
      <c r="BB6" s="22">
        <f t="shared" si="6"/>
        <v>378.56</v>
      </c>
      <c r="BC6" s="22">
        <f t="shared" si="6"/>
        <v>364.46</v>
      </c>
      <c r="BD6" s="21" t="str">
        <f>IF(BD7="","",IF(BD7="-","【-】","【"&amp;SUBSTITUTE(TEXT(BD7,"#,##0.00"),"-","△")&amp;"】"))</f>
        <v>【252.29】</v>
      </c>
      <c r="BE6" s="22">
        <f>IF(BE7="",NA(),BE7)</f>
        <v>219.97</v>
      </c>
      <c r="BF6" s="22">
        <f t="shared" ref="BF6:BN6" si="7">IF(BF7="",NA(),BF7)</f>
        <v>203.44</v>
      </c>
      <c r="BG6" s="22">
        <f t="shared" si="7"/>
        <v>185.76</v>
      </c>
      <c r="BH6" s="22">
        <f t="shared" si="7"/>
        <v>157.29</v>
      </c>
      <c r="BI6" s="22">
        <f t="shared" si="7"/>
        <v>148.94999999999999</v>
      </c>
      <c r="BJ6" s="22">
        <f t="shared" si="7"/>
        <v>402.99</v>
      </c>
      <c r="BK6" s="22">
        <f t="shared" si="7"/>
        <v>398.98</v>
      </c>
      <c r="BL6" s="22">
        <f t="shared" si="7"/>
        <v>418.68</v>
      </c>
      <c r="BM6" s="22">
        <f t="shared" si="7"/>
        <v>395.68</v>
      </c>
      <c r="BN6" s="22">
        <f t="shared" si="7"/>
        <v>403.72</v>
      </c>
      <c r="BO6" s="21" t="str">
        <f>IF(BO7="","",IF(BO7="-","【-】","【"&amp;SUBSTITUTE(TEXT(BO7,"#,##0.00"),"-","△")&amp;"】"))</f>
        <v>【268.07】</v>
      </c>
      <c r="BP6" s="22">
        <f>IF(BP7="",NA(),BP7)</f>
        <v>109.58</v>
      </c>
      <c r="BQ6" s="22">
        <f t="shared" ref="BQ6:BY6" si="8">IF(BQ7="",NA(),BQ7)</f>
        <v>103.82</v>
      </c>
      <c r="BR6" s="22">
        <f t="shared" si="8"/>
        <v>105.7</v>
      </c>
      <c r="BS6" s="22">
        <f t="shared" si="8"/>
        <v>109.51</v>
      </c>
      <c r="BT6" s="22">
        <f t="shared" si="8"/>
        <v>98.42</v>
      </c>
      <c r="BU6" s="22">
        <f t="shared" si="8"/>
        <v>98.66</v>
      </c>
      <c r="BV6" s="22">
        <f t="shared" si="8"/>
        <v>98.64</v>
      </c>
      <c r="BW6" s="22">
        <f t="shared" si="8"/>
        <v>94.78</v>
      </c>
      <c r="BX6" s="22">
        <f t="shared" si="8"/>
        <v>97.59</v>
      </c>
      <c r="BY6" s="22">
        <f t="shared" si="8"/>
        <v>92.17</v>
      </c>
      <c r="BZ6" s="21" t="str">
        <f>IF(BZ7="","",IF(BZ7="-","【-】","【"&amp;SUBSTITUTE(TEXT(BZ7,"#,##0.00"),"-","△")&amp;"】"))</f>
        <v>【97.47】</v>
      </c>
      <c r="CA6" s="22">
        <f>IF(CA7="",NA(),CA7)</f>
        <v>107.34</v>
      </c>
      <c r="CB6" s="22">
        <f t="shared" ref="CB6:CJ6" si="9">IF(CB7="",NA(),CB7)</f>
        <v>113.18</v>
      </c>
      <c r="CC6" s="22">
        <f t="shared" si="9"/>
        <v>116.4</v>
      </c>
      <c r="CD6" s="22">
        <f t="shared" si="9"/>
        <v>117.74</v>
      </c>
      <c r="CE6" s="22">
        <f t="shared" si="9"/>
        <v>130.15</v>
      </c>
      <c r="CF6" s="22">
        <f t="shared" si="9"/>
        <v>178.59</v>
      </c>
      <c r="CG6" s="22">
        <f t="shared" si="9"/>
        <v>178.92</v>
      </c>
      <c r="CH6" s="22">
        <f t="shared" si="9"/>
        <v>181.3</v>
      </c>
      <c r="CI6" s="22">
        <f t="shared" si="9"/>
        <v>181.71</v>
      </c>
      <c r="CJ6" s="22">
        <f t="shared" si="9"/>
        <v>188.51</v>
      </c>
      <c r="CK6" s="21" t="str">
        <f>IF(CK7="","",IF(CK7="-","【-】","【"&amp;SUBSTITUTE(TEXT(CK7,"#,##0.00"),"-","△")&amp;"】"))</f>
        <v>【174.75】</v>
      </c>
      <c r="CL6" s="22">
        <f>IF(CL7="",NA(),CL7)</f>
        <v>67.03</v>
      </c>
      <c r="CM6" s="22">
        <f t="shared" ref="CM6:CU6" si="10">IF(CM7="",NA(),CM7)</f>
        <v>65.75</v>
      </c>
      <c r="CN6" s="22">
        <f t="shared" si="10"/>
        <v>65.06</v>
      </c>
      <c r="CO6" s="22">
        <f t="shared" si="10"/>
        <v>64.14</v>
      </c>
      <c r="CP6" s="22">
        <f t="shared" si="10"/>
        <v>62.72</v>
      </c>
      <c r="CQ6" s="22">
        <f t="shared" si="10"/>
        <v>55.03</v>
      </c>
      <c r="CR6" s="22">
        <f t="shared" si="10"/>
        <v>55.14</v>
      </c>
      <c r="CS6" s="22">
        <f t="shared" si="10"/>
        <v>55.89</v>
      </c>
      <c r="CT6" s="22">
        <f t="shared" si="10"/>
        <v>55.72</v>
      </c>
      <c r="CU6" s="22">
        <f t="shared" si="10"/>
        <v>55.31</v>
      </c>
      <c r="CV6" s="21" t="str">
        <f>IF(CV7="","",IF(CV7="-","【-】","【"&amp;SUBSTITUTE(TEXT(CV7,"#,##0.00"),"-","△")&amp;"】"))</f>
        <v>【59.97】</v>
      </c>
      <c r="CW6" s="22">
        <f>IF(CW7="",NA(),CW7)</f>
        <v>70.06</v>
      </c>
      <c r="CX6" s="22">
        <f t="shared" ref="CX6:DF6" si="11">IF(CX7="",NA(),CX7)</f>
        <v>69.13</v>
      </c>
      <c r="CY6" s="22">
        <f t="shared" si="11"/>
        <v>68.930000000000007</v>
      </c>
      <c r="CZ6" s="22">
        <f t="shared" si="11"/>
        <v>69.38</v>
      </c>
      <c r="DA6" s="22">
        <f t="shared" si="11"/>
        <v>69.45</v>
      </c>
      <c r="DB6" s="22">
        <f t="shared" si="11"/>
        <v>81.900000000000006</v>
      </c>
      <c r="DC6" s="22">
        <f t="shared" si="11"/>
        <v>81.39</v>
      </c>
      <c r="DD6" s="22">
        <f t="shared" si="11"/>
        <v>81.27</v>
      </c>
      <c r="DE6" s="22">
        <f t="shared" si="11"/>
        <v>81.260000000000005</v>
      </c>
      <c r="DF6" s="22">
        <f t="shared" si="11"/>
        <v>80.36</v>
      </c>
      <c r="DG6" s="21" t="str">
        <f>IF(DG7="","",IF(DG7="-","【-】","【"&amp;SUBSTITUTE(TEXT(DG7,"#,##0.00"),"-","△")&amp;"】"))</f>
        <v>【89.76】</v>
      </c>
      <c r="DH6" s="22">
        <f>IF(DH7="",NA(),DH7)</f>
        <v>61.05</v>
      </c>
      <c r="DI6" s="22">
        <f t="shared" ref="DI6:DQ6" si="12">IF(DI7="",NA(),DI7)</f>
        <v>62.59</v>
      </c>
      <c r="DJ6" s="22">
        <f t="shared" si="12"/>
        <v>63.84</v>
      </c>
      <c r="DK6" s="22">
        <f t="shared" si="12"/>
        <v>65.489999999999995</v>
      </c>
      <c r="DL6" s="22">
        <f t="shared" si="12"/>
        <v>66.84</v>
      </c>
      <c r="DM6" s="22">
        <f t="shared" si="12"/>
        <v>48.87</v>
      </c>
      <c r="DN6" s="22">
        <f t="shared" si="12"/>
        <v>49.92</v>
      </c>
      <c r="DO6" s="22">
        <f t="shared" si="12"/>
        <v>50.63</v>
      </c>
      <c r="DP6" s="22">
        <f t="shared" si="12"/>
        <v>51.29</v>
      </c>
      <c r="DQ6" s="22">
        <f t="shared" si="12"/>
        <v>52.2</v>
      </c>
      <c r="DR6" s="21" t="str">
        <f>IF(DR7="","",IF(DR7="-","【-】","【"&amp;SUBSTITUTE(TEXT(DR7,"#,##0.00"),"-","△")&amp;"】"))</f>
        <v>【51.51】</v>
      </c>
      <c r="DS6" s="22">
        <f>IF(DS7="",NA(),DS7)</f>
        <v>31.76</v>
      </c>
      <c r="DT6" s="22">
        <f t="shared" ref="DT6:EB6" si="13">IF(DT7="",NA(),DT7)</f>
        <v>33.42</v>
      </c>
      <c r="DU6" s="22">
        <f t="shared" si="13"/>
        <v>34.85</v>
      </c>
      <c r="DV6" s="22">
        <f t="shared" si="13"/>
        <v>34.86</v>
      </c>
      <c r="DW6" s="22">
        <f t="shared" si="13"/>
        <v>34.840000000000003</v>
      </c>
      <c r="DX6" s="22">
        <f t="shared" si="13"/>
        <v>14.85</v>
      </c>
      <c r="DY6" s="22">
        <f t="shared" si="13"/>
        <v>16.88</v>
      </c>
      <c r="DZ6" s="22">
        <f t="shared" si="13"/>
        <v>18.28</v>
      </c>
      <c r="EA6" s="22">
        <f t="shared" si="13"/>
        <v>19.61</v>
      </c>
      <c r="EB6" s="22">
        <f t="shared" si="13"/>
        <v>20.73</v>
      </c>
      <c r="EC6" s="21" t="str">
        <f>IF(EC7="","",IF(EC7="-","【-】","【"&amp;SUBSTITUTE(TEXT(EC7,"#,##0.00"),"-","△")&amp;"】"))</f>
        <v>【23.75】</v>
      </c>
      <c r="ED6" s="22">
        <f>IF(ED7="",NA(),ED7)</f>
        <v>0.19</v>
      </c>
      <c r="EE6" s="22">
        <f t="shared" ref="EE6:EM6" si="14">IF(EE7="",NA(),EE7)</f>
        <v>0.4</v>
      </c>
      <c r="EF6" s="22">
        <f t="shared" si="14"/>
        <v>0.11</v>
      </c>
      <c r="EG6" s="22">
        <f t="shared" si="14"/>
        <v>0.14000000000000001</v>
      </c>
      <c r="EH6" s="22">
        <f t="shared" si="14"/>
        <v>0.25</v>
      </c>
      <c r="EI6" s="22">
        <f t="shared" si="14"/>
        <v>0.5</v>
      </c>
      <c r="EJ6" s="22">
        <f t="shared" si="14"/>
        <v>0.52</v>
      </c>
      <c r="EK6" s="22">
        <f t="shared" si="14"/>
        <v>0.53</v>
      </c>
      <c r="EL6" s="22">
        <f t="shared" si="14"/>
        <v>0.48</v>
      </c>
      <c r="EM6" s="22">
        <f t="shared" si="14"/>
        <v>0.5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152099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74.680000000000007</v>
      </c>
      <c r="P7" s="25">
        <v>99.58</v>
      </c>
      <c r="Q7" s="25">
        <v>2761</v>
      </c>
      <c r="R7" s="25">
        <v>25052</v>
      </c>
      <c r="S7" s="25">
        <v>133.72</v>
      </c>
      <c r="T7" s="25">
        <v>187.35</v>
      </c>
      <c r="U7" s="25">
        <v>24758</v>
      </c>
      <c r="V7" s="25">
        <v>31.87</v>
      </c>
      <c r="W7" s="25">
        <v>776.84</v>
      </c>
      <c r="X7" s="25">
        <v>111.48</v>
      </c>
      <c r="Y7" s="25">
        <v>105.37</v>
      </c>
      <c r="Z7" s="25">
        <v>107.49</v>
      </c>
      <c r="AA7" s="25">
        <v>110.39</v>
      </c>
      <c r="AB7" s="25">
        <v>101.73</v>
      </c>
      <c r="AC7" s="25">
        <v>108.87</v>
      </c>
      <c r="AD7" s="25">
        <v>108.61</v>
      </c>
      <c r="AE7" s="25">
        <v>108.35</v>
      </c>
      <c r="AF7" s="25">
        <v>108.84</v>
      </c>
      <c r="AG7" s="25">
        <v>105.92</v>
      </c>
      <c r="AH7" s="25">
        <v>108.7</v>
      </c>
      <c r="AI7" s="25">
        <v>80.86</v>
      </c>
      <c r="AJ7" s="25">
        <v>77.989999999999995</v>
      </c>
      <c r="AK7" s="25">
        <v>67.31</v>
      </c>
      <c r="AL7" s="25">
        <v>53.57</v>
      </c>
      <c r="AM7" s="25">
        <v>53.29</v>
      </c>
      <c r="AN7" s="25">
        <v>3.16</v>
      </c>
      <c r="AO7" s="25">
        <v>3.59</v>
      </c>
      <c r="AP7" s="25">
        <v>3.98</v>
      </c>
      <c r="AQ7" s="25">
        <v>6.02</v>
      </c>
      <c r="AR7" s="25">
        <v>7.78</v>
      </c>
      <c r="AS7" s="25">
        <v>1.34</v>
      </c>
      <c r="AT7" s="25">
        <v>74.260000000000005</v>
      </c>
      <c r="AU7" s="25">
        <v>68.92</v>
      </c>
      <c r="AV7" s="25">
        <v>82.43</v>
      </c>
      <c r="AW7" s="25">
        <v>98.82</v>
      </c>
      <c r="AX7" s="25">
        <v>111.53</v>
      </c>
      <c r="AY7" s="25">
        <v>369.69</v>
      </c>
      <c r="AZ7" s="25">
        <v>379.08</v>
      </c>
      <c r="BA7" s="25">
        <v>367.55</v>
      </c>
      <c r="BB7" s="25">
        <v>378.56</v>
      </c>
      <c r="BC7" s="25">
        <v>364.46</v>
      </c>
      <c r="BD7" s="25">
        <v>252.29</v>
      </c>
      <c r="BE7" s="25">
        <v>219.97</v>
      </c>
      <c r="BF7" s="25">
        <v>203.44</v>
      </c>
      <c r="BG7" s="25">
        <v>185.76</v>
      </c>
      <c r="BH7" s="25">
        <v>157.29</v>
      </c>
      <c r="BI7" s="25">
        <v>148.94999999999999</v>
      </c>
      <c r="BJ7" s="25">
        <v>402.99</v>
      </c>
      <c r="BK7" s="25">
        <v>398.98</v>
      </c>
      <c r="BL7" s="25">
        <v>418.68</v>
      </c>
      <c r="BM7" s="25">
        <v>395.68</v>
      </c>
      <c r="BN7" s="25">
        <v>403.72</v>
      </c>
      <c r="BO7" s="25">
        <v>268.07</v>
      </c>
      <c r="BP7" s="25">
        <v>109.58</v>
      </c>
      <c r="BQ7" s="25">
        <v>103.82</v>
      </c>
      <c r="BR7" s="25">
        <v>105.7</v>
      </c>
      <c r="BS7" s="25">
        <v>109.51</v>
      </c>
      <c r="BT7" s="25">
        <v>98.42</v>
      </c>
      <c r="BU7" s="25">
        <v>98.66</v>
      </c>
      <c r="BV7" s="25">
        <v>98.64</v>
      </c>
      <c r="BW7" s="25">
        <v>94.78</v>
      </c>
      <c r="BX7" s="25">
        <v>97.59</v>
      </c>
      <c r="BY7" s="25">
        <v>92.17</v>
      </c>
      <c r="BZ7" s="25">
        <v>97.47</v>
      </c>
      <c r="CA7" s="25">
        <v>107.34</v>
      </c>
      <c r="CB7" s="25">
        <v>113.18</v>
      </c>
      <c r="CC7" s="25">
        <v>116.4</v>
      </c>
      <c r="CD7" s="25">
        <v>117.74</v>
      </c>
      <c r="CE7" s="25">
        <v>130.15</v>
      </c>
      <c r="CF7" s="25">
        <v>178.59</v>
      </c>
      <c r="CG7" s="25">
        <v>178.92</v>
      </c>
      <c r="CH7" s="25">
        <v>181.3</v>
      </c>
      <c r="CI7" s="25">
        <v>181.71</v>
      </c>
      <c r="CJ7" s="25">
        <v>188.51</v>
      </c>
      <c r="CK7" s="25">
        <v>174.75</v>
      </c>
      <c r="CL7" s="25">
        <v>67.03</v>
      </c>
      <c r="CM7" s="25">
        <v>65.75</v>
      </c>
      <c r="CN7" s="25">
        <v>65.06</v>
      </c>
      <c r="CO7" s="25">
        <v>64.14</v>
      </c>
      <c r="CP7" s="25">
        <v>62.72</v>
      </c>
      <c r="CQ7" s="25">
        <v>55.03</v>
      </c>
      <c r="CR7" s="25">
        <v>55.14</v>
      </c>
      <c r="CS7" s="25">
        <v>55.89</v>
      </c>
      <c r="CT7" s="25">
        <v>55.72</v>
      </c>
      <c r="CU7" s="25">
        <v>55.31</v>
      </c>
      <c r="CV7" s="25">
        <v>59.97</v>
      </c>
      <c r="CW7" s="25">
        <v>70.06</v>
      </c>
      <c r="CX7" s="25">
        <v>69.13</v>
      </c>
      <c r="CY7" s="25">
        <v>68.930000000000007</v>
      </c>
      <c r="CZ7" s="25">
        <v>69.38</v>
      </c>
      <c r="DA7" s="25">
        <v>69.45</v>
      </c>
      <c r="DB7" s="25">
        <v>81.900000000000006</v>
      </c>
      <c r="DC7" s="25">
        <v>81.39</v>
      </c>
      <c r="DD7" s="25">
        <v>81.27</v>
      </c>
      <c r="DE7" s="25">
        <v>81.260000000000005</v>
      </c>
      <c r="DF7" s="25">
        <v>80.36</v>
      </c>
      <c r="DG7" s="25">
        <v>89.76</v>
      </c>
      <c r="DH7" s="25">
        <v>61.05</v>
      </c>
      <c r="DI7" s="25">
        <v>62.59</v>
      </c>
      <c r="DJ7" s="25">
        <v>63.84</v>
      </c>
      <c r="DK7" s="25">
        <v>65.489999999999995</v>
      </c>
      <c r="DL7" s="25">
        <v>66.84</v>
      </c>
      <c r="DM7" s="25">
        <v>48.87</v>
      </c>
      <c r="DN7" s="25">
        <v>49.92</v>
      </c>
      <c r="DO7" s="25">
        <v>50.63</v>
      </c>
      <c r="DP7" s="25">
        <v>51.29</v>
      </c>
      <c r="DQ7" s="25">
        <v>52.2</v>
      </c>
      <c r="DR7" s="25">
        <v>51.51</v>
      </c>
      <c r="DS7" s="25">
        <v>31.76</v>
      </c>
      <c r="DT7" s="25">
        <v>33.42</v>
      </c>
      <c r="DU7" s="25">
        <v>34.85</v>
      </c>
      <c r="DV7" s="25">
        <v>34.86</v>
      </c>
      <c r="DW7" s="25">
        <v>34.840000000000003</v>
      </c>
      <c r="DX7" s="25">
        <v>14.85</v>
      </c>
      <c r="DY7" s="25">
        <v>16.88</v>
      </c>
      <c r="DZ7" s="25">
        <v>18.28</v>
      </c>
      <c r="EA7" s="25">
        <v>19.61</v>
      </c>
      <c r="EB7" s="25">
        <v>20.73</v>
      </c>
      <c r="EC7" s="25">
        <v>23.75</v>
      </c>
      <c r="ED7" s="25">
        <v>0.19</v>
      </c>
      <c r="EE7" s="25">
        <v>0.4</v>
      </c>
      <c r="EF7" s="25">
        <v>0.11</v>
      </c>
      <c r="EG7" s="25">
        <v>0.14000000000000001</v>
      </c>
      <c r="EH7" s="25">
        <v>0.25</v>
      </c>
      <c r="EI7" s="25">
        <v>0.5</v>
      </c>
      <c r="EJ7" s="25">
        <v>0.52</v>
      </c>
      <c r="EK7" s="25">
        <v>0.53</v>
      </c>
      <c r="EL7" s="25">
        <v>0.48</v>
      </c>
      <c r="EM7" s="25">
        <v>0.5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特別定額給付金班</cp:lastModifiedBy>
  <cp:lastPrinted>2024-01-25T01:38:38Z</cp:lastPrinted>
  <dcterms:created xsi:type="dcterms:W3CDTF">2023-12-05T00:52:32Z</dcterms:created>
  <dcterms:modified xsi:type="dcterms:W3CDTF">2024-01-25T01:38:41Z</dcterms:modified>
  <cp:category/>
</cp:coreProperties>
</file>