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Gaia-sv2018\free\庶務係\県 市町村課\経営比較分析表\R0501公営企業に係る「経営比較分析表」の\提出\"/>
    </mc:Choice>
  </mc:AlternateContent>
  <xr:revisionPtr revIDLastSave="0" documentId="13_ncr:1_{C029BC03-9078-4ED2-BBBF-CF89D79A158A}" xr6:coauthVersionLast="47" xr6:coauthVersionMax="47" xr10:uidLastSave="{00000000-0000-0000-0000-000000000000}"/>
  <workbookProtection workbookAlgorithmName="SHA-512" workbookHashValue="N96uQg6wykSKaXdYGhuyVK/x5jlzTuKThXk6UXE/DC6tCdzR4Ltxnw3S5IRl/FYEvIXe2VvnJPfjfGmSqTc/6Q==" workbookSaltValue="NQcpE2/NdtzWvBW/XXaOsg==" workbookSpinCount="100000" lockStructure="1"/>
  <bookViews>
    <workbookView xWindow="5610" yWindow="3240" windowWidth="27975" windowHeight="175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P10"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<sst xmlns="http://schemas.openxmlformats.org/spreadsheetml/2006/main" count="236" uniqueCount="121">
  <si>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</si>
  <si>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</si>
  <si>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</si>
  <si>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</si>
  <si>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</si>
  <si>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</si>
  <si>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</si>
  <si>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</si>
  <si>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</si>
  <si>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</si>
  <si>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</si>
  <si>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</si>
  <si>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</si>
  <si>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</si>
  <si>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</si>
  <si>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</si>
  <si>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</si>
  <si>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</si>
  <si>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</si>
  <si>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</si>
  <si>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</si>
  <si>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</si>
  <si>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</si>
  <si>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</si>
  <si>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</si>
  <si>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</si>
  <si>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</si>
  <si>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</si>
  <si>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</si>
  <si>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</si>
  <si>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</si>
  <si>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</si>
  <si>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</si>
  <si>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</si>
  <si>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</si>
  <si>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</si>
  <si>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</si>
  <si>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</si>
  <si>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</si>
  <si>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</si>
  <si>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</si>
  <si>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</si>
  <si>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</si>
  <si>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</si>
  <si>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</si>
  <si>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</si>
  <si>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</si>
  <si>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</si>
  <si>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</si>
  <si>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</si>
  <si>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</si>
  <si>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</si>
  <si>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</si>
  <si>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</si>
  <si>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</si>
  <si>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</si>
  <si>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</si>
  <si>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</si>
  <si>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</si>
  <si>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</si>
  <si>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</si>
  <si>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</si>
  <si>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</si>
  <si>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</si>
  <si>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</si>
  <si>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</si>
  <si>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</si>
  <si>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</si>
  <si>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</si>
  <si>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</si>
  <si>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</si>
  <si>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</si>
  <si>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</si>
  <si>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</si>
  <si>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</si>
  <si>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</si>
  <si>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</si>
  <si>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</si>
  <si>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</si>
  <si>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</si>
  <si>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</si>
  <si>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</si>
  <si>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</si>
  <si>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</si>
  <si>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</si>
  <si>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</si>
  <si>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</si>
  <si>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</si>
  <si>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</si>
  <si>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</si>
  <si>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</si>
  <si>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</si>
  <si>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</si>
  <si>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</si>
  <si>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</si>
  <si>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</si>
  <si>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</si>
  <si>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</si>
  <si>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加茂市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</si>
  <si>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</si>
  <si>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</si>
  <si>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</si>
  <si>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</si>
  <si>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</si>
  <si>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</si>
  <si>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</si>
  <si>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</si>
  <si>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</si>
  <si>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</si>
  <si>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</si>
  <si>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</si>
  <si>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</si>
  <si>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</si>
  <si>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</si>
  <si>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</si>
  <si>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</si>
  <si>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</si>
  <si>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</si>
  <si>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収益的収支比率について、近年は経営努力により改善傾向が続いていたが、令和2年8月の使用料改定により令和3年度は大きく改善した。今後も定期的な改定で段階的に使用料を引き上げ改善を図る。
　類似団体平均値と比較すると、平成28年度から令和3年度において経費回収率は平均を上回ったが、汚水処理原価は下回る結果となった。これは汚水処理原価の平均が改善しているのに対し、汚水資本費のうち元金償還金が増加したことによるものである。
　企業債残高対事業規模率は投資の抑制及び使用料改定の効果で改善し、平均値以下を維持している。
　水洗化率が平均より低いが、順調に下水道への接続が進んでいる。戸別訪問等で成果が上がっており、さらに下水道接続の促進を図る。
　平成25年度に4,000㎥/日の処理池を増設、処理能力が10,000㎥/日に向上したことにより、施設利用率が約33ﾎﾟｲﾝﾄ下り平均以下となった。処理池の更新工事を行うためには、工事期間中に代替処理池の増設が不可欠であり、この利用率の低下はやむを得ない。故障等のリスク回避のためにも、ある程度の能力の余裕は必要である。過去最大流入量は8,518㎥（H29.7.18)を記録していることから、現処理能力は決して過大なものとは言えない。</t>
    <rPh sb="56" eb="57">
      <t>オオ</t>
    </rPh>
    <rPh sb="64" eb="66">
      <t>コンゴ</t>
    </rPh>
    <rPh sb="67" eb="70">
      <t>テイキテキ</t>
    </rPh>
    <rPh sb="71" eb="73">
      <t>カイテイ</t>
    </rPh>
    <rPh sb="74" eb="77">
      <t>ダンカイテキ</t>
    </rPh>
    <rPh sb="78" eb="81">
      <t>シヨウリョウ</t>
    </rPh>
    <rPh sb="82" eb="83">
      <t>ヒ</t>
    </rPh>
    <rPh sb="84" eb="85">
      <t>ア</t>
    </rPh>
    <rPh sb="86" eb="88">
      <t>カイゼン</t>
    </rPh>
    <rPh sb="89" eb="90">
      <t>ハカ</t>
    </rPh>
    <rPh sb="132" eb="134">
      <t>ヘイキン</t>
    </rPh>
    <rPh sb="135" eb="137">
      <t>ウワマワ</t>
    </rPh>
    <rPh sb="148" eb="150">
      <t>シタマワ</t>
    </rPh>
    <rPh sb="151" eb="153">
      <t>ケッカ</t>
    </rPh>
    <rPh sb="161" eb="167">
      <t>オスイショリゲンカ</t>
    </rPh>
    <rPh sb="182" eb="184">
      <t>オスイ</t>
    </rPh>
    <rPh sb="184" eb="187">
      <t>シホンヒ</t>
    </rPh>
    <rPh sb="190" eb="192">
      <t>ガンキン</t>
    </rPh>
    <rPh sb="192" eb="195">
      <t>ショウカンキン</t>
    </rPh>
    <rPh sb="196" eb="198">
      <t>ゾウカ</t>
    </rPh>
    <rPh sb="225" eb="227">
      <t>トウシ</t>
    </rPh>
    <rPh sb="228" eb="230">
      <t>ヨクセイ</t>
    </rPh>
    <rPh sb="230" eb="231">
      <t>オヨ</t>
    </rPh>
    <rPh sb="232" eb="235">
      <t>シヨウリョウ</t>
    </rPh>
    <rPh sb="235" eb="237">
      <t>カイテイ</t>
    </rPh>
    <rPh sb="238" eb="240">
      <t>コウカ</t>
    </rPh>
    <rPh sb="241" eb="243">
      <t>カイゼン</t>
    </rPh>
    <rPh sb="251" eb="253">
      <t>イジ</t>
    </rPh>
    <phoneticPr fontId="4"/>
  </si>
  <si>
    <t>　平成元年供用開始であるので、管渠の耐用年数経過には至っていない。
　処理場については耐用年数を過ぎた設備が多くあり、財政状況を考慮しながらストックマネジメント計画により更新する予定である。</t>
    <phoneticPr fontId="4"/>
  </si>
  <si>
    <t>　近年の下水道使用料の減収により、令和2年度に10％の使用料改定を行った。年間27,000千円程度の収入増を見込み、効率的な経営のもと今後も3～5年毎に使用料改定を検討する。
　整備計画を見直し個別処理へ転換を図ることにより、事業費を抑え公債費の減少を見込む。
　令和6年4月に公営企業会計に移行し使用料対象原価や資産等状況を的確に把握し、経営状況を明らかにする。
　使用料の改定・接続率の向上・経費の見直し等により基準外繰入を減らし、持続可能な経営を目指し令和3年度に経営戦略を見直した。また、公営企業会計移行後においては令和7年度に全体を見直す予定であるが、必要に応じ随時文言等を修正する。
　今後も引き続き経営の改善に向けて、現状できる限りの策を講じていく。</t>
    <rPh sb="268" eb="270">
      <t>ゼンタイ</t>
    </rPh>
    <rPh sb="281" eb="283">
      <t>ヒツヨウ</t>
    </rPh>
    <rPh sb="284" eb="285">
      <t>オウ</t>
    </rPh>
    <rPh sb="286" eb="288">
      <t>ズイジ</t>
    </rPh>
    <rPh sb="288" eb="290">
      <t>モンゴン</t>
    </rPh>
    <rPh sb="290" eb="291">
      <t>トウ</t>
    </rPh>
    <rPh sb="292" eb="294">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</si>
</sst>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ED-4FA9-BAA8-1040747A88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0.17</c:v>
                </c:pt>
                <c:pt idx="3">
                  <c:v>0.15</c:v>
                </c:pt>
                <c:pt idx="4">
                  <c:v>0.15</c:v>
                </c:pt>
              </c:numCache>
            </c:numRef>
          </c:val>
          <c:smooth val="0"/>
          <c:extLst>
            <c:ext xmlns:c16="http://schemas.microsoft.com/office/drawing/2014/chart" uri="{C3380CC4-5D6E-409C-BE32-E72D297353CC}">
              <c16:uniqueId val="{00000001-BBED-4FA9-BAA8-1040747A88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48.08</c:v>
                </c:pt>
                <c:pt idx="1">
                  <c:v>47.84</c:v>
                </c:pt>
                <c:pt idx="2">
                  <c:v>46.44</c:v>
                </c:pt>
                <c:pt idx="3">
                  <c:v>48.12</c:v>
                </c:pt>
                <c:pt idx="4">
                  <c:v>46.34</c:v>
                </c:pt>
              </c:numCache>
            </c:numRef>
          </c:val>
          <c:extLst>
            <c:ext xmlns:c16="http://schemas.microsoft.com/office/drawing/2014/chart" uri="{C3380CC4-5D6E-409C-BE32-E72D297353CC}">
              <c16:uniqueId val="{00000000-7D94-48B7-A2B0-98A8455988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57.42</c:v>
                </c:pt>
                <c:pt idx="3">
                  <c:v>56.72</c:v>
                </c:pt>
                <c:pt idx="4">
                  <c:v>56.43</c:v>
                </c:pt>
              </c:numCache>
            </c:numRef>
          </c:val>
          <c:smooth val="0"/>
          <c:extLst>
            <c:ext xmlns:c16="http://schemas.microsoft.com/office/drawing/2014/chart" uri="{C3380CC4-5D6E-409C-BE32-E72D297353CC}">
              <c16:uniqueId val="{00000001-7D94-48B7-A2B0-98A8455988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80.2</c:v>
                </c:pt>
                <c:pt idx="1">
                  <c:v>80.7</c:v>
                </c:pt>
                <c:pt idx="2">
                  <c:v>81.3</c:v>
                </c:pt>
                <c:pt idx="3">
                  <c:v>82.05</c:v>
                </c:pt>
                <c:pt idx="4">
                  <c:v>82.63</c:v>
                </c:pt>
              </c:numCache>
            </c:numRef>
          </c:val>
          <c:extLst>
            <c:ext xmlns:c16="http://schemas.microsoft.com/office/drawing/2014/chart" uri="{C3380CC4-5D6E-409C-BE32-E72D297353CC}">
              <c16:uniqueId val="{00000000-4320-4E79-AB65-251C63884E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90.42</c:v>
                </c:pt>
                <c:pt idx="3">
                  <c:v>90.72</c:v>
                </c:pt>
                <c:pt idx="4">
                  <c:v>91.07</c:v>
                </c:pt>
              </c:numCache>
            </c:numRef>
          </c:val>
          <c:smooth val="0"/>
          <c:extLst>
            <c:ext xmlns:c16="http://schemas.microsoft.com/office/drawing/2014/chart" uri="{C3380CC4-5D6E-409C-BE32-E72D297353CC}">
              <c16:uniqueId val="{00000001-4320-4E79-AB65-251C63884E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53.18</c:v>
                </c:pt>
                <c:pt idx="1">
                  <c:v>54.54</c:v>
                </c:pt>
                <c:pt idx="2">
                  <c:v>55.08</c:v>
                </c:pt>
                <c:pt idx="3">
                  <c:v>55.79</c:v>
                </c:pt>
                <c:pt idx="4">
                  <c:v>64.36</c:v>
                </c:pt>
              </c:numCache>
            </c:numRef>
          </c:val>
          <c:extLst>
            <c:ext xmlns:c16="http://schemas.microsoft.com/office/drawing/2014/chart" uri="{C3380CC4-5D6E-409C-BE32-E72D297353CC}">
              <c16:uniqueId val="{00000000-3E72-45BD-A418-4DC7760A564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2-45BD-A418-4DC7760A564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57-4ED0-895E-85742FB198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57-4ED0-895E-85742FB198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8-4C55-8CB4-E1F484FEE57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8-4C55-8CB4-E1F484FEE57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A-4E2E-9FF5-67E7CC9B2F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A-4E2E-9FF5-67E7CC9B2F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6D-4A1B-8650-51D970083B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6D-4A1B-8650-51D970083B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1115.5899999999999</c:v>
                </c:pt>
                <c:pt idx="1">
                  <c:v>925.19</c:v>
                </c:pt>
                <c:pt idx="2">
                  <c:v>712.96</c:v>
                </c:pt>
                <c:pt idx="3">
                  <c:v>750.98</c:v>
                </c:pt>
                <c:pt idx="4">
                  <c:v>701.91</c:v>
                </c:pt>
              </c:numCache>
            </c:numRef>
          </c:val>
          <c:extLst>
            <c:ext xmlns:c16="http://schemas.microsoft.com/office/drawing/2014/chart" uri="{C3380CC4-5D6E-409C-BE32-E72D297353CC}">
              <c16:uniqueId val="{00000000-00EA-46ED-A875-731EF36F6C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789.44</c:v>
                </c:pt>
                <c:pt idx="3">
                  <c:v>789.08</c:v>
                </c:pt>
                <c:pt idx="4">
                  <c:v>747.84</c:v>
                </c:pt>
              </c:numCache>
            </c:numRef>
          </c:val>
          <c:smooth val="0"/>
          <c:extLst>
            <c:ext xmlns:c16="http://schemas.microsoft.com/office/drawing/2014/chart" uri="{C3380CC4-5D6E-409C-BE32-E72D297353CC}">
              <c16:uniqueId val="{00000001-00EA-46ED-A875-731EF36F6C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96.1</c:v>
                </c:pt>
                <c:pt idx="1">
                  <c:v>96.04</c:v>
                </c:pt>
                <c:pt idx="2">
                  <c:v>97.11</c:v>
                </c:pt>
                <c:pt idx="3">
                  <c:v>96.94</c:v>
                </c:pt>
                <c:pt idx="4">
                  <c:v>98.59</c:v>
                </c:pt>
              </c:numCache>
            </c:numRef>
          </c:val>
          <c:extLst>
            <c:ext xmlns:c16="http://schemas.microsoft.com/office/drawing/2014/chart" uri="{C3380CC4-5D6E-409C-BE32-E72D297353CC}">
              <c16:uniqueId val="{00000000-BCC9-4AFF-88E1-8A1FE98003C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87.29</c:v>
                </c:pt>
                <c:pt idx="3">
                  <c:v>88.25</c:v>
                </c:pt>
                <c:pt idx="4">
                  <c:v>90.17</c:v>
                </c:pt>
              </c:numCache>
            </c:numRef>
          </c:val>
          <c:smooth val="0"/>
          <c:extLst>
            <c:ext xmlns:c16="http://schemas.microsoft.com/office/drawing/2014/chart" uri="{C3380CC4-5D6E-409C-BE32-E72D297353CC}">
              <c16:uniqueId val="{00000001-BCC9-4AFF-88E1-8A1FE98003C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161.41</c:v>
                </c:pt>
                <c:pt idx="1">
                  <c:v>161.56</c:v>
                </c:pt>
                <c:pt idx="2">
                  <c:v>162.02000000000001</c:v>
                </c:pt>
                <c:pt idx="3">
                  <c:v>174.07</c:v>
                </c:pt>
                <c:pt idx="4">
                  <c:v>179.27</c:v>
                </c:pt>
              </c:numCache>
            </c:numRef>
          </c:val>
          <c:extLst>
            <c:ext xmlns:c16="http://schemas.microsoft.com/office/drawing/2014/chart" uri="{C3380CC4-5D6E-409C-BE32-E72D297353CC}">
              <c16:uniqueId val="{00000000-D4AE-41FC-B50E-7D546DFD3D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176.67</c:v>
                </c:pt>
                <c:pt idx="3">
                  <c:v>176.37</c:v>
                </c:pt>
                <c:pt idx="4">
                  <c:v>173.17</c:v>
                </c:pt>
              </c:numCache>
            </c:numRef>
          </c:val>
          <c:smooth val="0"/>
          <c:extLst>
            <c:ext xmlns:c16="http://schemas.microsoft.com/office/drawing/2014/chart" uri="{C3380CC4-5D6E-409C-BE32-E72D297353CC}">
              <c16:uniqueId val="{00000001-D4AE-41FC-B50E-7D546DFD3D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P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新潟県　加茂市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25625</v>
      </c>
      <c r="AM8" s="55"/>
      <c r="AN8" s="55"/>
      <c r="AO8" s="55"/>
      <c r="AP8" s="55"/>
      <c r="AQ8" s="55"/>
      <c r="AR8" s="55"/>
      <c r="AS8" s="55"/>
      <c r="AT8" s="54">
        <f>データ!T6</f>
        <v>133.72</v>
      </c>
      <c r="AU8" s="54"/>
      <c r="AV8" s="54"/>
      <c r="AW8" s="54"/>
      <c r="AX8" s="54"/>
      <c r="AY8" s="54"/>
      <c r="AZ8" s="54"/>
      <c r="BA8" s="54"/>
      <c r="BB8" s="54">
        <f>データ!U6</f>
        <v>191.63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70.13</v>
      </c>
      <c r="Q10" s="54"/>
      <c r="R10" s="54"/>
      <c r="S10" s="54"/>
      <c r="T10" s="54"/>
      <c r="U10" s="54"/>
      <c r="V10" s="54"/>
      <c r="W10" s="54">
        <f>データ!Q6</f>
        <v>97.56</v>
      </c>
      <c r="X10" s="54"/>
      <c r="Y10" s="54"/>
      <c r="Z10" s="54"/>
      <c r="AA10" s="54"/>
      <c r="AB10" s="54"/>
      <c r="AC10" s="54"/>
      <c r="AD10" s="55">
        <f>データ!R6</f>
        <v>3157</v>
      </c>
      <c r="AE10" s="55"/>
      <c r="AF10" s="55"/>
      <c r="AG10" s="55"/>
      <c r="AH10" s="55"/>
      <c r="AI10" s="55"/>
      <c r="AJ10" s="55"/>
      <c r="AK10" s="2"/>
      <c r="AL10" s="55">
        <f>データ!V6</f>
        <v>17807</v>
      </c>
      <c r="AM10" s="55"/>
      <c r="AN10" s="55"/>
      <c r="AO10" s="55"/>
      <c r="AP10" s="55"/>
      <c r="AQ10" s="55"/>
      <c r="AR10" s="55"/>
      <c r="AS10" s="55"/>
      <c r="AT10" s="54">
        <f>データ!W6</f>
        <v>5.01</v>
      </c>
      <c r="AU10" s="54"/>
      <c r="AV10" s="54"/>
      <c r="AW10" s="54"/>
      <c r="AX10" s="54"/>
      <c r="AY10" s="54"/>
      <c r="AZ10" s="54"/>
      <c r="BA10" s="54"/>
      <c r="BB10" s="54">
        <f>データ!X6</f>
        <v>3554.29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FAUVTvU6v8k3eoWpUAojtOsZmicRYOKQWZ+AbuqQVTsOBDTvpMq8TjD/eCjmba+9U/vmXD2/HDGPRuMpKBmSxw==" saltValue="BUjGgKcJ49o5uCXekLgy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152099</v>
      </c>
      <c r="D6" s="19">
        <f t="shared" si="3"/>
        <v>47</v>
      </c>
      <c r="E6" s="19">
        <f t="shared" si="3"/>
        <v>17</v>
      </c>
      <c r="F6" s="19">
        <f t="shared" si="3"/>
        <v>1</v>
      </c>
      <c r="G6" s="19">
        <f t="shared" si="3"/>
        <v>0</v>
      </c>
      <c r="H6" s="19" t="str">
        <f t="shared" si="3"/>
        <v>新潟県　加茂市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70.13</v>
      </c>
      <c r="Q6" s="20">
        <f t="shared" si="3"/>
        <v>97.56</v>
      </c>
      <c r="R6" s="20">
        <f t="shared" si="3"/>
        <v>3157</v>
      </c>
      <c r="S6" s="20">
        <f t="shared" si="3"/>
        <v>25625</v>
      </c>
      <c r="T6" s="20">
        <f t="shared" si="3"/>
        <v>133.72</v>
      </c>
      <c r="U6" s="20">
        <f t="shared" si="3"/>
        <v>191.63</v>
      </c>
      <c r="V6" s="20">
        <f t="shared" si="3"/>
        <v>17807</v>
      </c>
      <c r="W6" s="20">
        <f t="shared" si="3"/>
        <v>5.01</v>
      </c>
      <c r="X6" s="20">
        <f t="shared" si="3"/>
        <v>3554.29</v>
      </c>
      <c r="Y6" s="21">
        <f>IF(Y7="",NA(),Y7)</f>
        <v>53.18</v>
      </c>
      <c r="Z6" s="21">
        <f t="shared" ref="Z6:AH6" si="4">IF(Z7="",NA(),Z7)</f>
        <v>54.54</v>
      </c>
      <c r="AA6" s="21">
        <f t="shared" si="4"/>
        <v>55.08</v>
      </c>
      <c r="AB6" s="21">
        <f t="shared" si="4"/>
        <v>55.79</v>
      </c>
      <c r="AC6" s="21">
        <f t="shared" si="4"/>
        <v>64.36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1115.5899999999999</v>
      </c>
      <c r="BG6" s="21">
        <f t="shared" ref="BG6:BO6" si="7">IF(BG7="",NA(),BG7)</f>
        <v>925.19</v>
      </c>
      <c r="BH6" s="21">
        <f t="shared" si="7"/>
        <v>712.96</v>
      </c>
      <c r="BI6" s="21">
        <f t="shared" si="7"/>
        <v>750.98</v>
      </c>
      <c r="BJ6" s="21">
        <f t="shared" si="7"/>
        <v>701.91</v>
      </c>
      <c r="BK6" s="21">
        <f t="shared" si="7"/>
        <v>966.33</v>
      </c>
      <c r="BL6" s="21">
        <f t="shared" si="7"/>
        <v>958.81</v>
      </c>
      <c r="BM6" s="21">
        <f t="shared" si="7"/>
        <v>789.44</v>
      </c>
      <c r="BN6" s="21">
        <f t="shared" si="7"/>
        <v>789.08</v>
      </c>
      <c r="BO6" s="21">
        <f t="shared" si="7"/>
        <v>747.84</v>
      </c>
      <c r="BP6" s="20" t="str">
        <f>IF(BP7="","",IF(BP7="-","【-】","【"&amp;SUBSTITUTE(TEXT(BP7,"#,##0.00"),"-","△")&amp;"】"))</f>
        <v>【669.11】</v>
      </c>
      <c r="BQ6" s="21">
        <f>IF(BQ7="",NA(),BQ7)</f>
        <v>96.1</v>
      </c>
      <c r="BR6" s="21">
        <f t="shared" ref="BR6:BZ6" si="8">IF(BR7="",NA(),BR7)</f>
        <v>96.04</v>
      </c>
      <c r="BS6" s="21">
        <f t="shared" si="8"/>
        <v>97.11</v>
      </c>
      <c r="BT6" s="21">
        <f t="shared" si="8"/>
        <v>96.94</v>
      </c>
      <c r="BU6" s="21">
        <f t="shared" si="8"/>
        <v>98.59</v>
      </c>
      <c r="BV6" s="21">
        <f t="shared" si="8"/>
        <v>81.739999999999995</v>
      </c>
      <c r="BW6" s="21">
        <f t="shared" si="8"/>
        <v>82.88</v>
      </c>
      <c r="BX6" s="21">
        <f t="shared" si="8"/>
        <v>87.29</v>
      </c>
      <c r="BY6" s="21">
        <f t="shared" si="8"/>
        <v>88.25</v>
      </c>
      <c r="BZ6" s="21">
        <f t="shared" si="8"/>
        <v>90.17</v>
      </c>
      <c r="CA6" s="20" t="str">
        <f>IF(CA7="","",IF(CA7="-","【-】","【"&amp;SUBSTITUTE(TEXT(CA7,"#,##0.00"),"-","△")&amp;"】"))</f>
        <v>【99.73】</v>
      </c>
      <c r="CB6" s="21">
        <f>IF(CB7="",NA(),CB7)</f>
        <v>161.41</v>
      </c>
      <c r="CC6" s="21">
        <f t="shared" ref="CC6:CK6" si="9">IF(CC7="",NA(),CC7)</f>
        <v>161.56</v>
      </c>
      <c r="CD6" s="21">
        <f t="shared" si="9"/>
        <v>162.02000000000001</v>
      </c>
      <c r="CE6" s="21">
        <f t="shared" si="9"/>
        <v>174.07</v>
      </c>
      <c r="CF6" s="21">
        <f t="shared" si="9"/>
        <v>179.27</v>
      </c>
      <c r="CG6" s="21">
        <f t="shared" si="9"/>
        <v>194.31</v>
      </c>
      <c r="CH6" s="21">
        <f t="shared" si="9"/>
        <v>190.99</v>
      </c>
      <c r="CI6" s="21">
        <f t="shared" si="9"/>
        <v>176.67</v>
      </c>
      <c r="CJ6" s="21">
        <f t="shared" si="9"/>
        <v>176.37</v>
      </c>
      <c r="CK6" s="21">
        <f t="shared" si="9"/>
        <v>173.17</v>
      </c>
      <c r="CL6" s="20" t="str">
        <f>IF(CL7="","",IF(CL7="-","【-】","【"&amp;SUBSTITUTE(TEXT(CL7,"#,##0.00"),"-","△")&amp;"】"))</f>
        <v>【134.98】</v>
      </c>
      <c r="CM6" s="21">
        <f>IF(CM7="",NA(),CM7)</f>
        <v>48.08</v>
      </c>
      <c r="CN6" s="21">
        <f t="shared" ref="CN6:CV6" si="10">IF(CN7="",NA(),CN7)</f>
        <v>47.84</v>
      </c>
      <c r="CO6" s="21">
        <f t="shared" si="10"/>
        <v>46.44</v>
      </c>
      <c r="CP6" s="21">
        <f t="shared" si="10"/>
        <v>48.12</v>
      </c>
      <c r="CQ6" s="21">
        <f t="shared" si="10"/>
        <v>46.34</v>
      </c>
      <c r="CR6" s="21">
        <f t="shared" si="10"/>
        <v>53.5</v>
      </c>
      <c r="CS6" s="21">
        <f t="shared" si="10"/>
        <v>52.58</v>
      </c>
      <c r="CT6" s="21">
        <f t="shared" si="10"/>
        <v>57.42</v>
      </c>
      <c r="CU6" s="21">
        <f t="shared" si="10"/>
        <v>56.72</v>
      </c>
      <c r="CV6" s="21">
        <f t="shared" si="10"/>
        <v>56.43</v>
      </c>
      <c r="CW6" s="20" t="str">
        <f>IF(CW7="","",IF(CW7="-","【-】","【"&amp;SUBSTITUTE(TEXT(CW7,"#,##0.00"),"-","△")&amp;"】"))</f>
        <v>【59.99】</v>
      </c>
      <c r="CX6" s="21">
        <f>IF(CX7="",NA(),CX7)</f>
        <v>80.2</v>
      </c>
      <c r="CY6" s="21">
        <f t="shared" ref="CY6:DG6" si="11">IF(CY7="",NA(),CY7)</f>
        <v>80.7</v>
      </c>
      <c r="CZ6" s="21">
        <f t="shared" si="11"/>
        <v>81.3</v>
      </c>
      <c r="DA6" s="21">
        <f t="shared" si="11"/>
        <v>82.05</v>
      </c>
      <c r="DB6" s="21">
        <f t="shared" si="11"/>
        <v>82.63</v>
      </c>
      <c r="DC6" s="21">
        <f t="shared" si="11"/>
        <v>83.51</v>
      </c>
      <c r="DD6" s="21">
        <f t="shared" si="11"/>
        <v>83.02</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0.17</v>
      </c>
      <c r="EM6" s="21">
        <f t="shared" si="14"/>
        <v>0.15</v>
      </c>
      <c r="EN6" s="21">
        <f t="shared" si="14"/>
        <v>0.15</v>
      </c>
      <c r="EO6" s="20" t="str">
        <f>IF(EO7="","",IF(EO7="-","【-】","【"&amp;SUBSTITUTE(TEXT(EO7,"#,##0.00"),"-","△")&amp;"】"))</f>
        <v>【0.24】</v>
      </c>
    </row>
    <row r="7" spans="1:145" s="22" customFormat="1" x14ac:dyDescent="0.15">
      <c r="A7" s="14"/>
      <c r="B7" s="23">
        <v>2021</v>
      </c>
      <c r="C7" s="23">
        <v>152099</v>
      </c>
      <c r="D7" s="23">
        <v>47</v>
      </c>
      <c r="E7" s="23">
        <v>17</v>
      </c>
      <c r="F7" s="23">
        <v>1</v>
      </c>
      <c r="G7" s="23">
        <v>0</v>
      </c>
      <c r="H7" s="23" t="s">
        <v>98</v>
      </c>
      <c r="I7" s="23" t="s">
        <v>99</v>
      </c>
      <c r="J7" s="23" t="s">
        <v>100</v>
      </c>
      <c r="K7" s="23" t="s">
        <v>101</v>
      </c>
      <c r="L7" s="23" t="s">
        <v>102</v>
      </c>
      <c r="M7" s="23" t="s">
        <v>103</v>
      </c>
      <c r="N7" s="24" t="s">
        <v>104</v>
      </c>
      <c r="O7" s="24" t="s">
        <v>105</v>
      </c>
      <c r="P7" s="24">
        <v>70.13</v>
      </c>
      <c r="Q7" s="24">
        <v>97.56</v>
      </c>
      <c r="R7" s="24">
        <v>3157</v>
      </c>
      <c r="S7" s="24">
        <v>25625</v>
      </c>
      <c r="T7" s="24">
        <v>133.72</v>
      </c>
      <c r="U7" s="24">
        <v>191.63</v>
      </c>
      <c r="V7" s="24">
        <v>17807</v>
      </c>
      <c r="W7" s="24">
        <v>5.01</v>
      </c>
      <c r="X7" s="24">
        <v>3554.29</v>
      </c>
      <c r="Y7" s="24">
        <v>53.18</v>
      </c>
      <c r="Z7" s="24">
        <v>54.54</v>
      </c>
      <c r="AA7" s="24">
        <v>55.08</v>
      </c>
      <c r="AB7" s="24">
        <v>55.79</v>
      </c>
      <c r="AC7" s="24">
        <v>64.36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1115.5899999999999</v>
      </c>
      <c r="BG7" s="24">
        <v>925.19</v>
      </c>
      <c r="BH7" s="24">
        <v>712.96</v>
      </c>
      <c r="BI7" s="24">
        <v>750.98</v>
      </c>
      <c r="BJ7" s="24">
        <v>701.91</v>
      </c>
      <c r="BK7" s="24">
        <v>966.33</v>
      </c>
      <c r="BL7" s="24">
        <v>958.81</v>
      </c>
      <c r="BM7" s="24">
        <v>789.44</v>
      </c>
      <c r="BN7" s="24">
        <v>789.08</v>
      </c>
      <c r="BO7" s="24">
        <v>747.84</v>
      </c>
      <c r="BP7" s="24">
        <v>669.11</v>
      </c>
      <c r="BQ7" s="24">
        <v>96.1</v>
      </c>
      <c r="BR7" s="24">
        <v>96.04</v>
      </c>
      <c r="BS7" s="24">
        <v>97.11</v>
      </c>
      <c r="BT7" s="24">
        <v>96.94</v>
      </c>
      <c r="BU7" s="24">
        <v>98.59</v>
      </c>
      <c r="BV7" s="24">
        <v>81.739999999999995</v>
      </c>
      <c r="BW7" s="24">
        <v>82.88</v>
      </c>
      <c r="BX7" s="24">
        <v>87.29</v>
      </c>
      <c r="BY7" s="24">
        <v>88.25</v>
      </c>
      <c r="BZ7" s="24">
        <v>90.17</v>
      </c>
      <c r="CA7" s="24">
        <v>99.73</v>
      </c>
      <c r="CB7" s="24">
        <v>161.41</v>
      </c>
      <c r="CC7" s="24">
        <v>161.56</v>
      </c>
      <c r="CD7" s="24">
        <v>162.02000000000001</v>
      </c>
      <c r="CE7" s="24">
        <v>174.07</v>
      </c>
      <c r="CF7" s="24">
        <v>179.27</v>
      </c>
      <c r="CG7" s="24">
        <v>194.31</v>
      </c>
      <c r="CH7" s="24">
        <v>190.99</v>
      </c>
      <c r="CI7" s="24">
        <v>176.67</v>
      </c>
      <c r="CJ7" s="24">
        <v>176.37</v>
      </c>
      <c r="CK7" s="24">
        <v>173.17</v>
      </c>
      <c r="CL7" s="24">
        <v>134.97999999999999</v>
      </c>
      <c r="CM7" s="24">
        <v>48.08</v>
      </c>
      <c r="CN7" s="24">
        <v>47.84</v>
      </c>
      <c r="CO7" s="24">
        <v>46.44</v>
      </c>
      <c r="CP7" s="24">
        <v>48.12</v>
      </c>
      <c r="CQ7" s="24">
        <v>46.34</v>
      </c>
      <c r="CR7" s="24">
        <v>53.5</v>
      </c>
      <c r="CS7" s="24">
        <v>52.58</v>
      </c>
      <c r="CT7" s="24">
        <v>57.42</v>
      </c>
      <c r="CU7" s="24">
        <v>56.72</v>
      </c>
      <c r="CV7" s="24">
        <v>56.43</v>
      </c>
      <c r="CW7" s="24">
        <v>59.99</v>
      </c>
      <c r="CX7" s="24">
        <v>80.2</v>
      </c>
      <c r="CY7" s="24">
        <v>80.7</v>
      </c>
      <c r="CZ7" s="24">
        <v>81.3</v>
      </c>
      <c r="DA7" s="24">
        <v>82.05</v>
      </c>
      <c r="DB7" s="24">
        <v>82.63</v>
      </c>
      <c r="DC7" s="24">
        <v>83.51</v>
      </c>
      <c r="DD7" s="24">
        <v>83.02</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GSIHPDPC01</cp:lastModifiedBy>
  <cp:lastPrinted>2023-01-19T07:02:42Z</cp:lastPrinted>
  <dcterms:created xsi:type="dcterms:W3CDTF">2023-01-12T23:53:03Z</dcterms:created>
  <dcterms:modified xsi:type="dcterms:W3CDTF">2023-01-19T07:02:50Z</dcterms:modified>
  <cp:category/>
</cp:coreProperties>
</file>